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37B5A27E-24BB-4638-A56C-FC80EAC87ABB}" xr6:coauthVersionLast="47" xr6:coauthVersionMax="47" xr10:uidLastSave="{00000000-0000-0000-0000-000000000000}"/>
  <workbookProtection workbookAlgorithmName="SHA-512" workbookHashValue="tEHUJcMPUquqTjg8qCj6iKnqfTTP3hGsU74HaM18bSStmTg1QBKwi/UfYekjjZxIaDigmIGug3iTR2wM/Obp6Q==" workbookSaltValue="NyEngvZ8cyaJ7qgSkdXkl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BB10" i="4"/>
  <c r="AT10" i="4"/>
  <c r="AL10" i="4"/>
  <c r="W10" i="4"/>
  <c r="P10" i="4"/>
  <c r="AD8" i="4"/>
  <c r="W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<sst xmlns="http://schemas.openxmlformats.org/spreadsheetml/2006/main" count="228" uniqueCount="112">
  <si>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</si>
  <si>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</si>
  <si>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</si>
  <si>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</si>
  <si>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</si>
  <si>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</si>
  <si>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</si>
  <si>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</si>
  <si>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</si>
  <si>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</si>
  <si>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</si>
  <si>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</si>
  <si>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</si>
  <si>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</si>
  <si>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</si>
  <si>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</si>
  <si>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</si>
  <si>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</si>
  <si>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</si>
  <si>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</si>
  <si>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</si>
  <si>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</si>
  <si>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</si>
  <si>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</si>
  <si>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</si>
  <si>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</si>
  <si>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</si>
  <si>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</si>
  <si>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</si>
  <si>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</si>
  <si>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</si>
  <si>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</si>
  <si>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</si>
  <si>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</si>
  <si>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</si>
  <si>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</si>
  <si>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</si>
  <si>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</si>
  <si>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</si>
  <si>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</si>
  <si>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</si>
  <si>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</si>
  <si>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</si>
  <si>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</si>
  <si>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</si>
  <si>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</si>
  <si>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</si>
  <si>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</si>
  <si>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</si>
  <si>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</si>
  <si>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</si>
  <si>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</si>
  <si>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</si>
  <si>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</si>
  <si>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</si>
  <si>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</si>
  <si>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</si>
  <si>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</si>
  <si>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</si>
  <si>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</si>
  <si>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</si>
  <si>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</si>
  <si>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</si>
  <si>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</si>
  <si>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</si>
  <si>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</si>
  <si>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</si>
  <si>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</si>
  <si>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</si>
  <si>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</si>
  <si>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</si>
  <si>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</si>
  <si>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</si>
  <si>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</si>
  <si>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</si>
  <si>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</si>
  <si>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</si>
  <si>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</si>
  <si>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</si>
  <si>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</si>
  <si>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</si>
  <si>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</si>
  <si>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</si>
  <si>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</si>
  <si>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</si>
  <si>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</si>
  <si>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</si>
  <si>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</si>
  <si>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</si>
  <si>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</si>
  <si>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</si>
  <si>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</si>
  <si>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山武市</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</si>
  <si>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</si>
  <si>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</si>
  <si>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</si>
  <si>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</si>
  <si>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</si>
  <si>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</si>
  <si>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</si>
  <si>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</si>
  <si>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</si>
  <si>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</si>
  <si>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</si>
  <si>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</si>
  <si>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</si>
  <si>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</si>
  <si>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</si>
  <si>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</si>
  <si>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有形固定資産減価償却率は、類似団体平均をやや上回っている。比較的新しい事業であるため、創設以来、大きな資産の取得がないことから定額法による償却の推移を単に表している。
　なお、電気設備等は、法定耐用年数を超えたものが多く、今後、計画的･効率的な更新に取り組んでいく必要がある。
　また、管路については供用開始が平成13年と比較的新しいため法定耐用年数を超えたものが無く、管路経年化率、更新率はともに0％である。
　</t>
    <rPh sb="1" eb="2">
      <t>ア</t>
    </rPh>
    <rPh sb="2" eb="3">
      <t>カタチ</t>
    </rPh>
    <rPh sb="3" eb="5">
      <t>コテイ</t>
    </rPh>
    <rPh sb="5" eb="7">
      <t>シサン</t>
    </rPh>
    <rPh sb="7" eb="9">
      <t>ゲンカ</t>
    </rPh>
    <rPh sb="9" eb="11">
      <t>ショウキャク</t>
    </rPh>
    <rPh sb="11" eb="12">
      <t>リツ</t>
    </rPh>
    <rPh sb="14" eb="16">
      <t>ルイジ</t>
    </rPh>
    <rPh sb="16" eb="18">
      <t>ダンタイ</t>
    </rPh>
    <rPh sb="18" eb="20">
      <t>ヘイキン</t>
    </rPh>
    <rPh sb="23" eb="25">
      <t>ウワマワ</t>
    </rPh>
    <rPh sb="30" eb="33">
      <t>ヒカクテキ</t>
    </rPh>
    <rPh sb="33" eb="34">
      <t>アタラ</t>
    </rPh>
    <rPh sb="36" eb="38">
      <t>ジギョウ</t>
    </rPh>
    <rPh sb="44" eb="48">
      <t>ソウセツイライ</t>
    </rPh>
    <rPh sb="49" eb="50">
      <t>オオ</t>
    </rPh>
    <rPh sb="52" eb="54">
      <t>シサン</t>
    </rPh>
    <rPh sb="55" eb="57">
      <t>シュトク</t>
    </rPh>
    <rPh sb="64" eb="67">
      <t>テイガクホウ</t>
    </rPh>
    <rPh sb="73" eb="75">
      <t>スイイ</t>
    </rPh>
    <rPh sb="78" eb="79">
      <t>アラワ</t>
    </rPh>
    <rPh sb="89" eb="90">
      <t>トウ</t>
    </rPh>
    <rPh sb="92" eb="94">
      <t>ホウテイ</t>
    </rPh>
    <rPh sb="94" eb="96">
      <t>タイヨウ</t>
    </rPh>
    <rPh sb="96" eb="98">
      <t>ネンスウ</t>
    </rPh>
    <rPh sb="99" eb="100">
      <t>コ</t>
    </rPh>
    <rPh sb="105" eb="106">
      <t>オオ</t>
    </rPh>
    <rPh sb="109" eb="110">
      <t>オオ</t>
    </rPh>
    <rPh sb="111" eb="114">
      <t>ケイカクテキ</t>
    </rPh>
    <rPh sb="115" eb="118">
      <t>コウリツテキ</t>
    </rPh>
    <rPh sb="119" eb="121">
      <t>コウシン</t>
    </rPh>
    <rPh sb="122" eb="123">
      <t>ト</t>
    </rPh>
    <rPh sb="124" eb="125">
      <t>ク</t>
    </rPh>
    <rPh sb="129" eb="131">
      <t>ヒツヨウ</t>
    </rPh>
    <rPh sb="140" eb="142">
      <t>カンロ</t>
    </rPh>
    <rPh sb="147" eb="149">
      <t>キョウヨウ</t>
    </rPh>
    <rPh sb="149" eb="151">
      <t>カイシ</t>
    </rPh>
    <rPh sb="152" eb="154">
      <t>ヘイセイ</t>
    </rPh>
    <rPh sb="156" eb="157">
      <t>ネン</t>
    </rPh>
    <rPh sb="158" eb="161">
      <t>ヒカクテキ</t>
    </rPh>
    <rPh sb="161" eb="162">
      <t>アタラ</t>
    </rPh>
    <rPh sb="166" eb="168">
      <t>ホウテイ</t>
    </rPh>
    <rPh sb="168" eb="170">
      <t>タイヨウ</t>
    </rPh>
    <rPh sb="170" eb="172">
      <t>ネンスウ</t>
    </rPh>
    <rPh sb="173" eb="174">
      <t>コ</t>
    </rPh>
    <rPh sb="179" eb="180">
      <t>ナ</t>
    </rPh>
    <rPh sb="182" eb="184">
      <t>カンロ</t>
    </rPh>
    <rPh sb="184" eb="187">
      <t>ケイネンカ</t>
    </rPh>
    <rPh sb="187" eb="188">
      <t>リツ</t>
    </rPh>
    <rPh sb="193" eb="196">
      <t>コウシンリツ</t>
    </rPh>
    <phoneticPr fontId="4"/>
  </si>
  <si>
    <t>　経営面では、供用開始から日が浅いことから、今後も普及率、有収水量は増加を見込んでいるものの、施設等が更新時期を迎えてくるため、更新需要の発生が見込まれる。
　今後、安定的な事業運営を行っていくためには、未加入世帯への普及促進による普及率の向上及び効果的な水道施設の更新計画等の見直しが必要である。</t>
    <rPh sb="1" eb="3">
      <t>ケイエイ</t>
    </rPh>
    <rPh sb="3" eb="4">
      <t>メン</t>
    </rPh>
    <rPh sb="7" eb="9">
      <t>キョウヨウ</t>
    </rPh>
    <rPh sb="9" eb="11">
      <t>カイシ</t>
    </rPh>
    <rPh sb="13" eb="14">
      <t>ヒ</t>
    </rPh>
    <rPh sb="15" eb="16">
      <t>アサ</t>
    </rPh>
    <rPh sb="22" eb="24">
      <t>コンゴ</t>
    </rPh>
    <rPh sb="25" eb="27">
      <t>フキュウ</t>
    </rPh>
    <rPh sb="27" eb="28">
      <t>リツ</t>
    </rPh>
    <rPh sb="29" eb="30">
      <t>ア</t>
    </rPh>
    <rPh sb="30" eb="31">
      <t>シュウ</t>
    </rPh>
    <rPh sb="31" eb="33">
      <t>スイリョウ</t>
    </rPh>
    <rPh sb="34" eb="36">
      <t>ゾウカ</t>
    </rPh>
    <rPh sb="37" eb="39">
      <t>ミコ</t>
    </rPh>
    <rPh sb="47" eb="49">
      <t>シセツ</t>
    </rPh>
    <rPh sb="49" eb="50">
      <t>トウ</t>
    </rPh>
    <rPh sb="51" eb="53">
      <t>コウシン</t>
    </rPh>
    <rPh sb="53" eb="55">
      <t>ジキ</t>
    </rPh>
    <rPh sb="56" eb="57">
      <t>ムカ</t>
    </rPh>
    <rPh sb="64" eb="66">
      <t>コウシン</t>
    </rPh>
    <rPh sb="66" eb="68">
      <t>ジュヨウ</t>
    </rPh>
    <rPh sb="69" eb="71">
      <t>ハッセイ</t>
    </rPh>
    <rPh sb="72" eb="74">
      <t>ミコ</t>
    </rPh>
    <rPh sb="80" eb="82">
      <t>コンゴ</t>
    </rPh>
    <rPh sb="83" eb="86">
      <t>アンテイテキ</t>
    </rPh>
    <rPh sb="87" eb="89">
      <t>ジギョウ</t>
    </rPh>
    <rPh sb="89" eb="91">
      <t>ウンエイ</t>
    </rPh>
    <rPh sb="92" eb="93">
      <t>オコナ</t>
    </rPh>
    <rPh sb="102" eb="105">
      <t>ミカニュウ</t>
    </rPh>
    <rPh sb="105" eb="107">
      <t>セタイ</t>
    </rPh>
    <rPh sb="109" eb="111">
      <t>フキュウ</t>
    </rPh>
    <rPh sb="111" eb="113">
      <t>ソクシン</t>
    </rPh>
    <rPh sb="116" eb="118">
      <t>フキュウ</t>
    </rPh>
    <rPh sb="118" eb="119">
      <t>リツ</t>
    </rPh>
    <rPh sb="120" eb="122">
      <t>コウジョウ</t>
    </rPh>
    <rPh sb="122" eb="123">
      <t>オヨ</t>
    </rPh>
    <rPh sb="124" eb="127">
      <t>コウカテキ</t>
    </rPh>
    <rPh sb="128" eb="130">
      <t>スイドウ</t>
    </rPh>
    <rPh sb="130" eb="132">
      <t>シセツ</t>
    </rPh>
    <rPh sb="133" eb="137">
      <t>コウシンケイカク</t>
    </rPh>
    <rPh sb="137" eb="138">
      <t>トウ</t>
    </rPh>
    <rPh sb="139" eb="141">
      <t>ミナオ</t>
    </rPh>
    <rPh sb="143" eb="145">
      <t>ヒツヨウ</t>
    </rPh>
    <phoneticPr fontId="4"/>
  </si>
  <si>
    <t>　経常収支比率は、類似団体平均を上回っている。
　料金回収率は、類似団体平均を下回っており、一般会計からの繰入金及び市町村水道総合対策事業補助金等の給水収益以外の収入に依存している。
　企業債残高対給水収益比率は類似団体と比較して非常に高い状況にある。原因は、創設時に発行した企業債の残高が大きいためである。
　流動比率は類似団体平均を上回っており、流動負債に対する支払能力は健全である。
　料金回収率が低い原因は、普及率が低いため有収水量が少なく、給水原価が類似団体と比較しても極端に高いためである。
　給水原価が類似団体と比較して高い理由は、普及率の低さに起因して有収水量が少ないことと、経常費用に占める減価償却費の割合が高いことに求められる。
　創設期の事業が終了し、平成20年度以降企業債を発行していないため、企業債残高対給水収益比率は減少傾向が続いている。
　施設利用率及び有収率は類似団体平均を上回っている。</t>
    <rPh sb="1" eb="3">
      <t>ケイジョウ</t>
    </rPh>
    <rPh sb="3" eb="5">
      <t>シュウシ</t>
    </rPh>
    <rPh sb="5" eb="7">
      <t>ヒリツ</t>
    </rPh>
    <rPh sb="9" eb="15">
      <t>ルイジダンタイヘイキン</t>
    </rPh>
    <rPh sb="16" eb="18">
      <t>ウワマワ</t>
    </rPh>
    <rPh sb="25" eb="27">
      <t>リョウキン</t>
    </rPh>
    <rPh sb="27" eb="29">
      <t>カイシュウ</t>
    </rPh>
    <rPh sb="29" eb="30">
      <t>リツ</t>
    </rPh>
    <rPh sb="32" eb="34">
      <t>ルイジ</t>
    </rPh>
    <rPh sb="34" eb="36">
      <t>ダンタイ</t>
    </rPh>
    <rPh sb="36" eb="38">
      <t>ヘイキン</t>
    </rPh>
    <rPh sb="39" eb="41">
      <t>シタマワ</t>
    </rPh>
    <rPh sb="72" eb="73">
      <t>トウ</t>
    </rPh>
    <rPh sb="74" eb="76">
      <t>キュウスイ</t>
    </rPh>
    <rPh sb="76" eb="78">
      <t>シュウエキ</t>
    </rPh>
    <rPh sb="78" eb="80">
      <t>イガイ</t>
    </rPh>
    <rPh sb="81" eb="83">
      <t>シュウニュウ</t>
    </rPh>
    <rPh sb="84" eb="86">
      <t>イゾン</t>
    </rPh>
    <rPh sb="115" eb="117">
      <t>ヒジョウ</t>
    </rPh>
    <rPh sb="139" eb="143">
      <t>リュウドウヒリツ</t>
    </rPh>
    <rPh sb="150" eb="151">
      <t>クラ</t>
    </rPh>
    <rPh sb="153" eb="154">
      <t>タカ</t>
    </rPh>
    <rPh sb="155" eb="157">
      <t>スイジュン</t>
    </rPh>
    <rPh sb="165" eb="167">
      <t>ヘイキン</t>
    </rPh>
    <rPh sb="168" eb="170">
      <t>ウワマワ</t>
    </rPh>
    <rPh sb="180" eb="182">
      <t>リョウキン</t>
    </rPh>
    <rPh sb="182" eb="184">
      <t>カイシュウ</t>
    </rPh>
    <rPh sb="184" eb="185">
      <t>リツ</t>
    </rPh>
    <rPh sb="186" eb="187">
      <t>ヒク</t>
    </rPh>
    <rPh sb="188" eb="190">
      <t>ゲンイン</t>
    </rPh>
    <rPh sb="192" eb="194">
      <t>フキュウ</t>
    </rPh>
    <rPh sb="194" eb="195">
      <t>リツ</t>
    </rPh>
    <rPh sb="196" eb="197">
      <t>ヒク</t>
    </rPh>
    <rPh sb="200" eb="201">
      <t>ア</t>
    </rPh>
    <rPh sb="201" eb="202">
      <t>シュウ</t>
    </rPh>
    <rPh sb="202" eb="204">
      <t>スイリョウ</t>
    </rPh>
    <rPh sb="205" eb="206">
      <t>スク</t>
    </rPh>
    <rPh sb="209" eb="211">
      <t>キュウスイ</t>
    </rPh>
    <rPh sb="211" eb="213">
      <t>ゲンカ</t>
    </rPh>
    <rPh sb="214" eb="216">
      <t>ルイジ</t>
    </rPh>
    <rPh sb="216" eb="218">
      <t>ダンタイ</t>
    </rPh>
    <rPh sb="219" eb="221">
      <t>ヒカク</t>
    </rPh>
    <rPh sb="224" eb="226">
      <t>キョクタン</t>
    </rPh>
    <rPh sb="227" eb="228">
      <t>タカ</t>
    </rPh>
    <rPh sb="269" eb="271">
      <t>リユウ</t>
    </rPh>
    <rPh sb="273" eb="276">
      <t>フキュウリツ</t>
    </rPh>
    <rPh sb="277" eb="278">
      <t>ヒク</t>
    </rPh>
    <rPh sb="280" eb="282">
      <t>キイン</t>
    </rPh>
    <rPh sb="301" eb="302">
      <t>シ</t>
    </rPh>
    <rPh sb="318" eb="319">
      <t>モト</t>
    </rPh>
    <rPh sb="331" eb="333">
      <t>トウメン</t>
    </rPh>
    <rPh sb="334" eb="335">
      <t>アイダ</t>
    </rPh>
    <rPh sb="336" eb="338">
      <t>ゲンショウ</t>
    </rPh>
    <rPh sb="338" eb="340">
      <t>ケイコウ</t>
    </rPh>
    <rPh sb="341" eb="342">
      <t>ツヅ</t>
    </rPh>
    <rPh sb="346" eb="348">
      <t>スイソク</t>
    </rPh>
    <rPh sb="354" eb="356">
      <t>シセツ</t>
    </rPh>
    <rPh sb="356" eb="359">
      <t>リヨウリツ</t>
    </rPh>
    <rPh sb="360" eb="362">
      <t>ルイジ</t>
    </rPh>
    <rPh sb="362" eb="364">
      <t>ダンタイ</t>
    </rPh>
    <rPh sb="367" eb="368">
      <t>タカ</t>
    </rPh>
    <rPh sb="370" eb="371">
      <t>ア</t>
    </rPh>
    <rPh sb="371" eb="372">
      <t>シュウ</t>
    </rPh>
    <rPh sb="374" eb="376">
      <t>ウワマワ</t>
    </rPh>
    <rPh sb="390" eb="391">
      <t>オヨ</t>
    </rPh>
    <rPh sb="396" eb="398">
      <t>ルイジ</t>
    </rPh>
    <rPh sb="398" eb="400">
      <t>ダンタイ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</si>
</sst>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27-4B6D-BEDF-C8738B4C150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7F27-4B6D-BEDF-C8738B4C150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52.42</c:v>
                </c:pt>
                <c:pt idx="1">
                  <c:v>52.69</c:v>
                </c:pt>
                <c:pt idx="2">
                  <c:v>54.06</c:v>
                </c:pt>
                <c:pt idx="3">
                  <c:v>54.12</c:v>
                </c:pt>
                <c:pt idx="4">
                  <c:v>52.24</c:v>
                </c:pt>
              </c:numCache>
            </c:numRef>
          </c:val>
          <c:extLst>
            <c:ext xmlns:c16="http://schemas.microsoft.com/office/drawing/2014/chart" uri="{C3380CC4-5D6E-409C-BE32-E72D297353CC}">
              <c16:uniqueId val="{00000000-4D41-42FD-9BF3-F291229A315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4D41-42FD-9BF3-F291229A315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91.96</c:v>
                </c:pt>
                <c:pt idx="1">
                  <c:v>91.37</c:v>
                </c:pt>
                <c:pt idx="2">
                  <c:v>89.63</c:v>
                </c:pt>
                <c:pt idx="3">
                  <c:v>91.35</c:v>
                </c:pt>
                <c:pt idx="4">
                  <c:v>95.17</c:v>
                </c:pt>
              </c:numCache>
            </c:numRef>
          </c:val>
          <c:extLst>
            <c:ext xmlns:c16="http://schemas.microsoft.com/office/drawing/2014/chart" uri="{C3380CC4-5D6E-409C-BE32-E72D297353CC}">
              <c16:uniqueId val="{00000000-1C7B-4E9F-9060-576F3898361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1C7B-4E9F-9060-576F3898361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111.83</c:v>
                </c:pt>
                <c:pt idx="1">
                  <c:v>107.96</c:v>
                </c:pt>
                <c:pt idx="2">
                  <c:v>108.11</c:v>
                </c:pt>
                <c:pt idx="3">
                  <c:v>102.94</c:v>
                </c:pt>
                <c:pt idx="4">
                  <c:v>107.09</c:v>
                </c:pt>
              </c:numCache>
            </c:numRef>
          </c:val>
          <c:extLst>
            <c:ext xmlns:c16="http://schemas.microsoft.com/office/drawing/2014/chart" uri="{C3380CC4-5D6E-409C-BE32-E72D297353CC}">
              <c16:uniqueId val="{00000000-919B-418B-9FAC-2815A70E49B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919B-418B-9FAC-2815A70E49B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49.28</c:v>
                </c:pt>
                <c:pt idx="1">
                  <c:v>51.23</c:v>
                </c:pt>
                <c:pt idx="2">
                  <c:v>53.18</c:v>
                </c:pt>
                <c:pt idx="3">
                  <c:v>54.78</c:v>
                </c:pt>
                <c:pt idx="4">
                  <c:v>56.5</c:v>
                </c:pt>
              </c:numCache>
            </c:numRef>
          </c:val>
          <c:extLst>
            <c:ext xmlns:c16="http://schemas.microsoft.com/office/drawing/2014/chart" uri="{C3380CC4-5D6E-409C-BE32-E72D297353CC}">
              <c16:uniqueId val="{00000000-AE50-4BB4-A291-E8F1C717CC9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AE50-4BB4-A291-E8F1C717CC9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19-4DE3-9753-75C0C1FD0F3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0C19-4DE3-9753-75C0C1FD0F3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DB-4A05-8F59-0B7423CC8C5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DBDB-4A05-8F59-0B7423CC8C5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609.87</c:v>
                </c:pt>
                <c:pt idx="1">
                  <c:v>571.45000000000005</c:v>
                </c:pt>
                <c:pt idx="2">
                  <c:v>543.36</c:v>
                </c:pt>
                <c:pt idx="3">
                  <c:v>493.02</c:v>
                </c:pt>
                <c:pt idx="4">
                  <c:v>433.09</c:v>
                </c:pt>
              </c:numCache>
            </c:numRef>
          </c:val>
          <c:extLst>
            <c:ext xmlns:c16="http://schemas.microsoft.com/office/drawing/2014/chart" uri="{C3380CC4-5D6E-409C-BE32-E72D297353CC}">
              <c16:uniqueId val="{00000000-C9BC-49A1-983A-A213F20F3B4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C9BC-49A1-983A-A213F20F3B4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1725.28</c:v>
                </c:pt>
                <c:pt idx="1">
                  <c:v>1572.24</c:v>
                </c:pt>
                <c:pt idx="2">
                  <c:v>1405.06</c:v>
                </c:pt>
                <c:pt idx="3">
                  <c:v>1221.07</c:v>
                </c:pt>
                <c:pt idx="4">
                  <c:v>1059.53</c:v>
                </c:pt>
              </c:numCache>
            </c:numRef>
          </c:val>
          <c:extLst>
            <c:ext xmlns:c16="http://schemas.microsoft.com/office/drawing/2014/chart" uri="{C3380CC4-5D6E-409C-BE32-E72D297353CC}">
              <c16:uniqueId val="{00000000-74D4-48DB-BC47-5CD5033C2CB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74D4-48DB-BC47-5CD5033C2CB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49.79</c:v>
                </c:pt>
                <c:pt idx="1">
                  <c:v>49.2</c:v>
                </c:pt>
                <c:pt idx="2">
                  <c:v>50.64</c:v>
                </c:pt>
                <c:pt idx="3">
                  <c:v>50.24</c:v>
                </c:pt>
                <c:pt idx="4">
                  <c:v>52.12</c:v>
                </c:pt>
              </c:numCache>
            </c:numRef>
          </c:val>
          <c:extLst>
            <c:ext xmlns:c16="http://schemas.microsoft.com/office/drawing/2014/chart" uri="{C3380CC4-5D6E-409C-BE32-E72D297353CC}">
              <c16:uniqueId val="{00000000-E3F0-4F38-96A6-330166791B8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E3F0-4F38-96A6-330166791B8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434.99</c:v>
                </c:pt>
                <c:pt idx="1">
                  <c:v>440.79</c:v>
                </c:pt>
                <c:pt idx="2">
                  <c:v>428.85</c:v>
                </c:pt>
                <c:pt idx="3">
                  <c:v>431.6</c:v>
                </c:pt>
                <c:pt idx="4">
                  <c:v>416.49</c:v>
                </c:pt>
              </c:numCache>
            </c:numRef>
          </c:val>
          <c:extLst>
            <c:ext xmlns:c16="http://schemas.microsoft.com/office/drawing/2014/chart" uri="{C3380CC4-5D6E-409C-BE32-E72D297353CC}">
              <c16:uniqueId val="{00000000-C072-4B5A-BDE4-AD37580BBDE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C072-4B5A-BDE4-AD37580BBDE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山武市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47745</v>
      </c>
      <c r="AM8" s="44"/>
      <c r="AN8" s="44"/>
      <c r="AO8" s="44"/>
      <c r="AP8" s="44"/>
      <c r="AQ8" s="44"/>
      <c r="AR8" s="44"/>
      <c r="AS8" s="44"/>
      <c r="AT8" s="45">
        <f>データ!$S$6</f>
        <v>146.77000000000001</v>
      </c>
      <c r="AU8" s="46"/>
      <c r="AV8" s="46"/>
      <c r="AW8" s="46"/>
      <c r="AX8" s="46"/>
      <c r="AY8" s="46"/>
      <c r="AZ8" s="46"/>
      <c r="BA8" s="46"/>
      <c r="BB8" s="47">
        <f>データ!$T$6</f>
        <v>325.3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71.86</v>
      </c>
      <c r="J10" s="46"/>
      <c r="K10" s="46"/>
      <c r="L10" s="46"/>
      <c r="M10" s="46"/>
      <c r="N10" s="46"/>
      <c r="O10" s="80"/>
      <c r="P10" s="47">
        <f>データ!$P$6</f>
        <v>16.5</v>
      </c>
      <c r="Q10" s="47"/>
      <c r="R10" s="47"/>
      <c r="S10" s="47"/>
      <c r="T10" s="47"/>
      <c r="U10" s="47"/>
      <c r="V10" s="47"/>
      <c r="W10" s="44">
        <f>データ!$Q$6</f>
        <v>4312</v>
      </c>
      <c r="X10" s="44"/>
      <c r="Y10" s="44"/>
      <c r="Z10" s="44"/>
      <c r="AA10" s="44"/>
      <c r="AB10" s="44"/>
      <c r="AC10" s="44"/>
      <c r="AD10" s="2"/>
      <c r="AE10" s="2"/>
      <c r="AF10" s="2"/>
      <c r="AG10" s="2"/>
      <c r="AH10" s="2"/>
      <c r="AI10" s="2"/>
      <c r="AJ10" s="2"/>
      <c r="AK10" s="2"/>
      <c r="AL10" s="44">
        <f>データ!$U$6</f>
        <v>7869</v>
      </c>
      <c r="AM10" s="44"/>
      <c r="AN10" s="44"/>
      <c r="AO10" s="44"/>
      <c r="AP10" s="44"/>
      <c r="AQ10" s="44"/>
      <c r="AR10" s="44"/>
      <c r="AS10" s="44"/>
      <c r="AT10" s="45">
        <f>データ!$V$6</f>
        <v>34.06</v>
      </c>
      <c r="AU10" s="46"/>
      <c r="AV10" s="46"/>
      <c r="AW10" s="46"/>
      <c r="AX10" s="46"/>
      <c r="AY10" s="46"/>
      <c r="AZ10" s="46"/>
      <c r="BA10" s="46"/>
      <c r="BB10" s="47">
        <f>データ!$W$6</f>
        <v>231.03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HeVIxXidb5Dkhu7/Q7dCs8KRU4OEOwRI4SK5laJHgf63J6Q+zIKgvNH0uUTNUbnz8HgWA/gs9NQ4nf2PL0w1g==" saltValue="7VheF701EvJbGEDVAXwf/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122378</v>
      </c>
      <c r="D6" s="20">
        <f t="shared" si="3"/>
        <v>46</v>
      </c>
      <c r="E6" s="20">
        <f t="shared" si="3"/>
        <v>1</v>
      </c>
      <c r="F6" s="20">
        <f t="shared" si="3"/>
        <v>0</v>
      </c>
      <c r="G6" s="20">
        <f t="shared" si="3"/>
        <v>1</v>
      </c>
      <c r="H6" s="20" t="str">
        <f t="shared" si="3"/>
        <v>千葉県　山武市</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71.86</v>
      </c>
      <c r="P6" s="21">
        <f t="shared" si="3"/>
        <v>16.5</v>
      </c>
      <c r="Q6" s="21">
        <f t="shared" si="3"/>
        <v>4312</v>
      </c>
      <c r="R6" s="21">
        <f t="shared" si="3"/>
        <v>47745</v>
      </c>
      <c r="S6" s="21">
        <f t="shared" si="3"/>
        <v>146.77000000000001</v>
      </c>
      <c r="T6" s="21">
        <f t="shared" si="3"/>
        <v>325.3</v>
      </c>
      <c r="U6" s="21">
        <f t="shared" si="3"/>
        <v>7869</v>
      </c>
      <c r="V6" s="21">
        <f t="shared" si="3"/>
        <v>34.06</v>
      </c>
      <c r="W6" s="21">
        <f t="shared" si="3"/>
        <v>231.03</v>
      </c>
      <c r="X6" s="22">
        <f>IF(X7="",NA(),X7)</f>
        <v>111.83</v>
      </c>
      <c r="Y6" s="22">
        <f t="shared" ref="Y6:AG6" si="4">IF(Y7="",NA(),Y7)</f>
        <v>107.96</v>
      </c>
      <c r="Z6" s="22">
        <f t="shared" si="4"/>
        <v>108.11</v>
      </c>
      <c r="AA6" s="22">
        <f t="shared" si="4"/>
        <v>102.94</v>
      </c>
      <c r="AB6" s="22">
        <f t="shared" si="4"/>
        <v>107.09</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609.87</v>
      </c>
      <c r="AU6" s="22">
        <f t="shared" ref="AU6:BC6" si="6">IF(AU7="",NA(),AU7)</f>
        <v>571.45000000000005</v>
      </c>
      <c r="AV6" s="22">
        <f t="shared" si="6"/>
        <v>543.36</v>
      </c>
      <c r="AW6" s="22">
        <f t="shared" si="6"/>
        <v>493.02</v>
      </c>
      <c r="AX6" s="22">
        <f t="shared" si="6"/>
        <v>433.09</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1725.28</v>
      </c>
      <c r="BF6" s="22">
        <f t="shared" ref="BF6:BN6" si="7">IF(BF7="",NA(),BF7)</f>
        <v>1572.24</v>
      </c>
      <c r="BG6" s="22">
        <f t="shared" si="7"/>
        <v>1405.06</v>
      </c>
      <c r="BH6" s="22">
        <f t="shared" si="7"/>
        <v>1221.07</v>
      </c>
      <c r="BI6" s="22">
        <f t="shared" si="7"/>
        <v>1059.53</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49.79</v>
      </c>
      <c r="BQ6" s="22">
        <f t="shared" ref="BQ6:BY6" si="8">IF(BQ7="",NA(),BQ7)</f>
        <v>49.2</v>
      </c>
      <c r="BR6" s="22">
        <f t="shared" si="8"/>
        <v>50.64</v>
      </c>
      <c r="BS6" s="22">
        <f t="shared" si="8"/>
        <v>50.24</v>
      </c>
      <c r="BT6" s="22">
        <f t="shared" si="8"/>
        <v>52.12</v>
      </c>
      <c r="BU6" s="22">
        <f t="shared" si="8"/>
        <v>82.78</v>
      </c>
      <c r="BV6" s="22">
        <f t="shared" si="8"/>
        <v>84.82</v>
      </c>
      <c r="BW6" s="22">
        <f t="shared" si="8"/>
        <v>82.29</v>
      </c>
      <c r="BX6" s="22">
        <f t="shared" si="8"/>
        <v>84.16</v>
      </c>
      <c r="BY6" s="22">
        <f t="shared" si="8"/>
        <v>81.45</v>
      </c>
      <c r="BZ6" s="21" t="str">
        <f>IF(BZ7="","",IF(BZ7="-","【-】","【"&amp;SUBSTITUTE(TEXT(BZ7,"#,##0.00"),"-","△")&amp;"】"))</f>
        <v>【97.59】</v>
      </c>
      <c r="CA6" s="22">
        <f>IF(CA7="",NA(),CA7)</f>
        <v>434.99</v>
      </c>
      <c r="CB6" s="22">
        <f t="shared" ref="CB6:CJ6" si="9">IF(CB7="",NA(),CB7)</f>
        <v>440.79</v>
      </c>
      <c r="CC6" s="22">
        <f t="shared" si="9"/>
        <v>428.85</v>
      </c>
      <c r="CD6" s="22">
        <f t="shared" si="9"/>
        <v>431.6</v>
      </c>
      <c r="CE6" s="22">
        <f t="shared" si="9"/>
        <v>416.49</v>
      </c>
      <c r="CF6" s="22">
        <f t="shared" si="9"/>
        <v>225.09</v>
      </c>
      <c r="CG6" s="22">
        <f t="shared" si="9"/>
        <v>224.82</v>
      </c>
      <c r="CH6" s="22">
        <f t="shared" si="9"/>
        <v>230.85</v>
      </c>
      <c r="CI6" s="22">
        <f t="shared" si="9"/>
        <v>230.21</v>
      </c>
      <c r="CJ6" s="22">
        <f t="shared" si="9"/>
        <v>240.31</v>
      </c>
      <c r="CK6" s="21" t="str">
        <f>IF(CK7="","",IF(CK7="-","【-】","【"&amp;SUBSTITUTE(TEXT(CK7,"#,##0.00"),"-","△")&amp;"】"))</f>
        <v>【181.66】</v>
      </c>
      <c r="CL6" s="22">
        <f>IF(CL7="",NA(),CL7)</f>
        <v>52.42</v>
      </c>
      <c r="CM6" s="22">
        <f t="shared" ref="CM6:CU6" si="10">IF(CM7="",NA(),CM7)</f>
        <v>52.69</v>
      </c>
      <c r="CN6" s="22">
        <f t="shared" si="10"/>
        <v>54.06</v>
      </c>
      <c r="CO6" s="22">
        <f t="shared" si="10"/>
        <v>54.12</v>
      </c>
      <c r="CP6" s="22">
        <f t="shared" si="10"/>
        <v>52.24</v>
      </c>
      <c r="CQ6" s="22">
        <f t="shared" si="10"/>
        <v>49.38</v>
      </c>
      <c r="CR6" s="22">
        <f t="shared" si="10"/>
        <v>50.09</v>
      </c>
      <c r="CS6" s="22">
        <f t="shared" si="10"/>
        <v>50.1</v>
      </c>
      <c r="CT6" s="22">
        <f t="shared" si="10"/>
        <v>49.76</v>
      </c>
      <c r="CU6" s="22">
        <f t="shared" si="10"/>
        <v>49.74</v>
      </c>
      <c r="CV6" s="21" t="str">
        <f>IF(CV7="","",IF(CV7="-","【-】","【"&amp;SUBSTITUTE(TEXT(CV7,"#,##0.00"),"-","△")&amp;"】"))</f>
        <v>【60.21】</v>
      </c>
      <c r="CW6" s="22">
        <f>IF(CW7="",NA(),CW7)</f>
        <v>91.96</v>
      </c>
      <c r="CX6" s="22">
        <f t="shared" ref="CX6:DF6" si="11">IF(CX7="",NA(),CX7)</f>
        <v>91.37</v>
      </c>
      <c r="CY6" s="22">
        <f t="shared" si="11"/>
        <v>89.63</v>
      </c>
      <c r="CZ6" s="22">
        <f t="shared" si="11"/>
        <v>91.35</v>
      </c>
      <c r="DA6" s="22">
        <f t="shared" si="11"/>
        <v>95.17</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49.28</v>
      </c>
      <c r="DI6" s="22">
        <f t="shared" ref="DI6:DQ6" si="12">IF(DI7="",NA(),DI7)</f>
        <v>51.23</v>
      </c>
      <c r="DJ6" s="22">
        <f t="shared" si="12"/>
        <v>53.18</v>
      </c>
      <c r="DK6" s="22">
        <f t="shared" si="12"/>
        <v>54.78</v>
      </c>
      <c r="DL6" s="22">
        <f t="shared" si="12"/>
        <v>56.5</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1">
        <f t="shared" si="13"/>
        <v>0</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122378</v>
      </c>
      <c r="D7" s="24">
        <v>46</v>
      </c>
      <c r="E7" s="24">
        <v>1</v>
      </c>
      <c r="F7" s="24">
        <v>0</v>
      </c>
      <c r="G7" s="24">
        <v>1</v>
      </c>
      <c r="H7" s="24" t="s">
        <v>92</v>
      </c>
      <c r="I7" s="24" t="s">
        <v>93</v>
      </c>
      <c r="J7" s="24" t="s">
        <v>94</v>
      </c>
      <c r="K7" s="24" t="s">
        <v>95</v>
      </c>
      <c r="L7" s="24" t="s">
        <v>96</v>
      </c>
      <c r="M7" s="24" t="s">
        <v>97</v>
      </c>
      <c r="N7" s="25" t="s">
        <v>98</v>
      </c>
      <c r="O7" s="25">
        <v>71.86</v>
      </c>
      <c r="P7" s="25">
        <v>16.5</v>
      </c>
      <c r="Q7" s="25">
        <v>4312</v>
      </c>
      <c r="R7" s="25">
        <v>47745</v>
      </c>
      <c r="S7" s="25">
        <v>146.77000000000001</v>
      </c>
      <c r="T7" s="25">
        <v>325.3</v>
      </c>
      <c r="U7" s="25">
        <v>7869</v>
      </c>
      <c r="V7" s="25">
        <v>34.06</v>
      </c>
      <c r="W7" s="25">
        <v>231.03</v>
      </c>
      <c r="X7" s="25">
        <v>111.83</v>
      </c>
      <c r="Y7" s="25">
        <v>107.96</v>
      </c>
      <c r="Z7" s="25">
        <v>108.11</v>
      </c>
      <c r="AA7" s="25">
        <v>102.94</v>
      </c>
      <c r="AB7" s="25">
        <v>107.09</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609.87</v>
      </c>
      <c r="AU7" s="25">
        <v>571.45000000000005</v>
      </c>
      <c r="AV7" s="25">
        <v>543.36</v>
      </c>
      <c r="AW7" s="25">
        <v>493.02</v>
      </c>
      <c r="AX7" s="25">
        <v>433.09</v>
      </c>
      <c r="AY7" s="25">
        <v>305.08</v>
      </c>
      <c r="AZ7" s="25">
        <v>305.33999999999997</v>
      </c>
      <c r="BA7" s="25">
        <v>310.01</v>
      </c>
      <c r="BB7" s="25">
        <v>311.12</v>
      </c>
      <c r="BC7" s="25">
        <v>293.51</v>
      </c>
      <c r="BD7" s="25">
        <v>239.69</v>
      </c>
      <c r="BE7" s="25">
        <v>1725.28</v>
      </c>
      <c r="BF7" s="25">
        <v>1572.24</v>
      </c>
      <c r="BG7" s="25">
        <v>1405.06</v>
      </c>
      <c r="BH7" s="25">
        <v>1221.07</v>
      </c>
      <c r="BI7" s="25">
        <v>1059.53</v>
      </c>
      <c r="BJ7" s="25">
        <v>585.59</v>
      </c>
      <c r="BK7" s="25">
        <v>561.34</v>
      </c>
      <c r="BL7" s="25">
        <v>538.33000000000004</v>
      </c>
      <c r="BM7" s="25">
        <v>515.14</v>
      </c>
      <c r="BN7" s="25">
        <v>498.34</v>
      </c>
      <c r="BO7" s="25">
        <v>264.86</v>
      </c>
      <c r="BP7" s="25">
        <v>49.79</v>
      </c>
      <c r="BQ7" s="25">
        <v>49.2</v>
      </c>
      <c r="BR7" s="25">
        <v>50.64</v>
      </c>
      <c r="BS7" s="25">
        <v>50.24</v>
      </c>
      <c r="BT7" s="25">
        <v>52.12</v>
      </c>
      <c r="BU7" s="25">
        <v>82.78</v>
      </c>
      <c r="BV7" s="25">
        <v>84.82</v>
      </c>
      <c r="BW7" s="25">
        <v>82.29</v>
      </c>
      <c r="BX7" s="25">
        <v>84.16</v>
      </c>
      <c r="BY7" s="25">
        <v>81.45</v>
      </c>
      <c r="BZ7" s="25">
        <v>97.59</v>
      </c>
      <c r="CA7" s="25">
        <v>434.99</v>
      </c>
      <c r="CB7" s="25">
        <v>440.79</v>
      </c>
      <c r="CC7" s="25">
        <v>428.85</v>
      </c>
      <c r="CD7" s="25">
        <v>431.6</v>
      </c>
      <c r="CE7" s="25">
        <v>416.49</v>
      </c>
      <c r="CF7" s="25">
        <v>225.09</v>
      </c>
      <c r="CG7" s="25">
        <v>224.82</v>
      </c>
      <c r="CH7" s="25">
        <v>230.85</v>
      </c>
      <c r="CI7" s="25">
        <v>230.21</v>
      </c>
      <c r="CJ7" s="25">
        <v>240.31</v>
      </c>
      <c r="CK7" s="25">
        <v>181.66</v>
      </c>
      <c r="CL7" s="25">
        <v>52.42</v>
      </c>
      <c r="CM7" s="25">
        <v>52.69</v>
      </c>
      <c r="CN7" s="25">
        <v>54.06</v>
      </c>
      <c r="CO7" s="25">
        <v>54.12</v>
      </c>
      <c r="CP7" s="25">
        <v>52.24</v>
      </c>
      <c r="CQ7" s="25">
        <v>49.38</v>
      </c>
      <c r="CR7" s="25">
        <v>50.09</v>
      </c>
      <c r="CS7" s="25">
        <v>50.1</v>
      </c>
      <c r="CT7" s="25">
        <v>49.76</v>
      </c>
      <c r="CU7" s="25">
        <v>49.74</v>
      </c>
      <c r="CV7" s="25">
        <v>60.21</v>
      </c>
      <c r="CW7" s="25">
        <v>91.96</v>
      </c>
      <c r="CX7" s="25">
        <v>91.37</v>
      </c>
      <c r="CY7" s="25">
        <v>89.63</v>
      </c>
      <c r="CZ7" s="25">
        <v>91.35</v>
      </c>
      <c r="DA7" s="25">
        <v>95.17</v>
      </c>
      <c r="DB7" s="25">
        <v>78.010000000000005</v>
      </c>
      <c r="DC7" s="25">
        <v>77.599999999999994</v>
      </c>
      <c r="DD7" s="25">
        <v>77.3</v>
      </c>
      <c r="DE7" s="25">
        <v>76.64</v>
      </c>
      <c r="DF7" s="25">
        <v>75.37</v>
      </c>
      <c r="DG7" s="25">
        <v>89.21</v>
      </c>
      <c r="DH7" s="25">
        <v>49.28</v>
      </c>
      <c r="DI7" s="25">
        <v>51.23</v>
      </c>
      <c r="DJ7" s="25">
        <v>53.18</v>
      </c>
      <c r="DK7" s="25">
        <v>54.78</v>
      </c>
      <c r="DL7" s="25">
        <v>56.5</v>
      </c>
      <c r="DM7" s="25">
        <v>47.5</v>
      </c>
      <c r="DN7" s="25">
        <v>48.41</v>
      </c>
      <c r="DO7" s="25">
        <v>50.02</v>
      </c>
      <c r="DP7" s="25">
        <v>51.38</v>
      </c>
      <c r="DQ7" s="25">
        <v>52.3</v>
      </c>
      <c r="DR7" s="25">
        <v>52.41</v>
      </c>
      <c r="DS7" s="25">
        <v>0</v>
      </c>
      <c r="DT7" s="25">
        <v>0</v>
      </c>
      <c r="DU7" s="25">
        <v>0</v>
      </c>
      <c r="DV7" s="25">
        <v>0</v>
      </c>
      <c r="DW7" s="25">
        <v>0</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106</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2026-01-22T07:34:17Z</cp:lastPrinted>
  <dcterms:created xsi:type="dcterms:W3CDTF">2025-12-12T09:14:36Z</dcterms:created>
  <dcterms:modified xsi:type="dcterms:W3CDTF">2026-03-05T03:48:07Z</dcterms:modified>
  <cp:category/>
</cp:coreProperties>
</file>