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002\共有\0520総務部財政課\02 財政係\R06財政係電子ファイル\E01財務（財政）\E0101(財政調査報告）\003地方公営企業関係調査\20250121公営企業に係る経営比較分析表（令和５年度決算）の分析等について（依頼）\04市回答\"/>
    </mc:Choice>
  </mc:AlternateContent>
  <xr:revisionPtr revIDLastSave="0" documentId="13_ncr:1_{1EF441CC-564C-4A10-A9A1-B41BCA528C2C}" xr6:coauthVersionLast="47" xr6:coauthVersionMax="47" xr10:uidLastSave="{00000000-0000-0000-0000-000000000000}"/>
  <workbookProtection workbookAlgorithmName="SHA-512" workbookHashValue="qm3WFhuFj3UgbufbebUHtewilwHSSug/1/TlClGqqrO7N5Ob0tFvcO7vrg0e46tOYPrGvBGNKRC0Y0QB/0934Q==" workbookSaltValue="KW6g9P2m99mHm9PuIV7ukg==" workbookSpinCount="100000" lockStructure="1"/>
  <bookViews>
    <workbookView xWindow="20370" yWindow="-120" windowWidth="19440" windowHeight="14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I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<sst xmlns="http://schemas.openxmlformats.org/spreadsheetml/2006/main" count="236" uniqueCount="121">
  <si>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</si>
  <si>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</si>
  <si>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</si>
  <si>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</si>
  <si>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</si>
  <si>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</si>
  <si>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</si>
  <si>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</si>
  <si>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</si>
  <si>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</si>
  <si>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</si>
  <si>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</si>
  <si>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</si>
  <si>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</si>
  <si>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</si>
  <si>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</si>
  <si>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</si>
  <si>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</si>
  <si>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</si>
  <si>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</si>
  <si>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</si>
  <si>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</si>
  <si>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</si>
  <si>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</si>
  <si>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</si>
  <si>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</si>
  <si>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</si>
  <si>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</si>
  <si>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</si>
  <si>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</si>
  <si>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</si>
  <si>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</si>
  <si>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</si>
  <si>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</si>
  <si>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</si>
  <si>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</si>
  <si>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</si>
  <si>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</si>
  <si>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</si>
  <si>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</si>
  <si>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</si>
  <si>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</si>
  <si>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</si>
  <si>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</si>
  <si>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</si>
  <si>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</si>
  <si>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</si>
  <si>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</si>
  <si>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</si>
  <si>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</si>
  <si>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</si>
  <si>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</si>
  <si>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</si>
  <si>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</si>
  <si>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</si>
  <si>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</si>
  <si>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</si>
  <si>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</si>
  <si>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</si>
  <si>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</si>
  <si>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</si>
  <si>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</si>
  <si>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</si>
  <si>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</si>
  <si>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</si>
  <si>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</si>
  <si>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</si>
  <si>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</si>
  <si>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</si>
  <si>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</si>
  <si>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</si>
  <si>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</si>
  <si>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</si>
  <si>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</si>
  <si>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</si>
  <si>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</si>
  <si>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</si>
  <si>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</si>
  <si>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</si>
  <si>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</si>
  <si>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</si>
  <si>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</si>
  <si>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</si>
  <si>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</si>
  <si>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</si>
  <si>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</si>
  <si>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</si>
  <si>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</si>
  <si>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</si>
  <si>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</si>
  <si>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</si>
  <si>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</si>
  <si>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</si>
  <si>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</si>
  <si>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</si>
  <si>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</si>
  <si>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</si>
  <si>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</si>
  <si>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</si>
  <si>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</si>
  <si>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</si>
  <si>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</si>
  <si>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</si>
  <si>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</si>
  <si>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</si>
  <si>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</si>
  <si>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</si>
  <si>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</si>
  <si>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</si>
  <si>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</si>
  <si>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</si>
  <si>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</si>
  <si>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</si>
  <si>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</si>
  <si>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</si>
  <si>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</si>
  <si>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</si>
  <si>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</si>
  <si>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左記表①収益的収支比率は、地方債償還額が平成27年度から令和8年度にピークを迎えるため、今後同水準を推移することが見込まれます。
　左記表⑤経費回収率が平均値を下回るのは、接続率が低い地区があるためであり、接続率の向上を図ることで改善が見込まれます。
　左記表⑧水洗化率について、令和5年度の数値が前年度と比べて減少しているのは、前年度以前の使用者の集計方法に誤りが生じていたためであり、令和6年度以降の数値が正しいものとなります。</t>
    <phoneticPr fontId="4"/>
  </si>
  <si>
    <t>　市内最初の処理施設が供用開始から27年経過しており、適宜修繕を行っているものの老朽化が進行しています。
　今後農村整備事業等を活用し、大規模修繕や施設統廃合等を検討していく必要があります。</t>
    <phoneticPr fontId="4"/>
  </si>
  <si>
    <t>　施設供用率の低さに起因して多くの経営指標が平均値を下回っている状態です。経営の健全性を改善するために、農村整備事業を活用した施設の統廃合等の検討や未接続者への広報活動等を積極的に行い、供用率を向上させ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</si>
</sst>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4-4E9B-AD7A-7D7180E334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C04-4E9B-AD7A-7D7180E334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40.590000000000003</c:v>
                </c:pt>
                <c:pt idx="1">
                  <c:v>40.98</c:v>
                </c:pt>
                <c:pt idx="2">
                  <c:v>41.41</c:v>
                </c:pt>
                <c:pt idx="3">
                  <c:v>39.409999999999997</c:v>
                </c:pt>
                <c:pt idx="4">
                  <c:v>39.369999999999997</c:v>
                </c:pt>
              </c:numCache>
            </c:numRef>
          </c:val>
          <c:extLst>
            <c:ext xmlns:c16="http://schemas.microsoft.com/office/drawing/2014/chart" uri="{C3380CC4-5D6E-409C-BE32-E72D297353CC}">
              <c16:uniqueId val="{00000000-680C-47D0-9CD2-AB4DD7D1EC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80C-47D0-9CD2-AB4DD7D1EC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67.13</c:v>
                </c:pt>
                <c:pt idx="1">
                  <c:v>69.7</c:v>
                </c:pt>
                <c:pt idx="2">
                  <c:v>71.739999999999995</c:v>
                </c:pt>
                <c:pt idx="3">
                  <c:v>73.94</c:v>
                </c:pt>
                <c:pt idx="4">
                  <c:v>56.07</c:v>
                </c:pt>
              </c:numCache>
            </c:numRef>
          </c:val>
          <c:extLst>
            <c:ext xmlns:c16="http://schemas.microsoft.com/office/drawing/2014/chart" uri="{C3380CC4-5D6E-409C-BE32-E72D297353CC}">
              <c16:uniqueId val="{00000000-7B97-42E4-A75C-74089DB5AF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B97-42E4-A75C-74089DB5AF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96.23</c:v>
                </c:pt>
                <c:pt idx="1">
                  <c:v>98.47</c:v>
                </c:pt>
                <c:pt idx="2">
                  <c:v>97.84</c:v>
                </c:pt>
                <c:pt idx="3">
                  <c:v>95.17</c:v>
                </c:pt>
                <c:pt idx="4">
                  <c:v>98.36</c:v>
                </c:pt>
              </c:numCache>
            </c:numRef>
          </c:val>
          <c:extLst>
            <c:ext xmlns:c16="http://schemas.microsoft.com/office/drawing/2014/chart" uri="{C3380CC4-5D6E-409C-BE32-E72D297353CC}">
              <c16:uniqueId val="{00000000-08B8-4AAD-BA4F-D8B5AABA8A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8-4AAD-BA4F-D8B5AABA8A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B-4FB9-A6A2-72836E246B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B-4FB9-A6A2-72836E246B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A-4A88-9F25-D48BE71A56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A-4A88-9F25-D48BE71A56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A-47BE-A15B-BC0F2ECCB7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A-47BE-A15B-BC0F2ECCB7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A-484E-9BE7-52C8CA28FC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A-484E-9BE7-52C8CA28FC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1F-4553-BDA7-758483BD1C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11F-4553-BDA7-758483BD1C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45.13</c:v>
                </c:pt>
                <c:pt idx="1">
                  <c:v>50.23</c:v>
                </c:pt>
                <c:pt idx="2">
                  <c:v>50.26</c:v>
                </c:pt>
                <c:pt idx="3">
                  <c:v>42.33</c:v>
                </c:pt>
                <c:pt idx="4">
                  <c:v>44.27</c:v>
                </c:pt>
              </c:numCache>
            </c:numRef>
          </c:val>
          <c:extLst>
            <c:ext xmlns:c16="http://schemas.microsoft.com/office/drawing/2014/chart" uri="{C3380CC4-5D6E-409C-BE32-E72D297353CC}">
              <c16:uniqueId val="{00000000-8E43-47EE-8357-732F074817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E43-47EE-8357-732F074817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333.52</c:v>
                </c:pt>
                <c:pt idx="1">
                  <c:v>299.87</c:v>
                </c:pt>
                <c:pt idx="2">
                  <c:v>293.39999999999998</c:v>
                </c:pt>
                <c:pt idx="3">
                  <c:v>370.1</c:v>
                </c:pt>
                <c:pt idx="4">
                  <c:v>288.45999999999998</c:v>
                </c:pt>
              </c:numCache>
            </c:numRef>
          </c:val>
          <c:extLst>
            <c:ext xmlns:c16="http://schemas.microsoft.com/office/drawing/2014/chart" uri="{C3380CC4-5D6E-409C-BE32-E72D297353CC}">
              <c16:uniqueId val="{00000000-2664-4C2B-A568-171F7E4573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664-4C2B-A568-171F7E4573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山武市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48369</v>
      </c>
      <c r="AM8" s="36"/>
      <c r="AN8" s="36"/>
      <c r="AO8" s="36"/>
      <c r="AP8" s="36"/>
      <c r="AQ8" s="36"/>
      <c r="AR8" s="36"/>
      <c r="AS8" s="36"/>
      <c r="AT8" s="37">
        <f>データ!T6</f>
        <v>146.77000000000001</v>
      </c>
      <c r="AU8" s="37"/>
      <c r="AV8" s="37"/>
      <c r="AW8" s="37"/>
      <c r="AX8" s="37"/>
      <c r="AY8" s="37"/>
      <c r="AZ8" s="37"/>
      <c r="BA8" s="37"/>
      <c r="BB8" s="37">
        <f>データ!U6</f>
        <v>329.56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9.81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4710</v>
      </c>
      <c r="AM10" s="36"/>
      <c r="AN10" s="36"/>
      <c r="AO10" s="36"/>
      <c r="AP10" s="36"/>
      <c r="AQ10" s="36"/>
      <c r="AR10" s="36"/>
      <c r="AS10" s="36"/>
      <c r="AT10" s="37">
        <f>データ!W6</f>
        <v>2.57</v>
      </c>
      <c r="AU10" s="37"/>
      <c r="AV10" s="37"/>
      <c r="AW10" s="37"/>
      <c r="AX10" s="37"/>
      <c r="AY10" s="37"/>
      <c r="AZ10" s="37"/>
      <c r="BA10" s="37"/>
      <c r="BB10" s="37">
        <f>データ!X6</f>
        <v>1832.68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6fQQcg+mBk/J2cdC1C2Q1BOqL5bDE3Gn/mBuzvJ2NCDbOBuSY8dMFlmiwCre3bBZXi/oR+V3AyRoZQHVo8kbeQ==" saltValue="r49x0cv/6oze4wO3UHGy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122378</v>
      </c>
      <c r="D6" s="19">
        <f t="shared" si="3"/>
        <v>47</v>
      </c>
      <c r="E6" s="19">
        <f t="shared" si="3"/>
        <v>17</v>
      </c>
      <c r="F6" s="19">
        <f t="shared" si="3"/>
        <v>5</v>
      </c>
      <c r="G6" s="19">
        <f t="shared" si="3"/>
        <v>0</v>
      </c>
      <c r="H6" s="19" t="str">
        <f t="shared" si="3"/>
        <v>千葉県　山武市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9.81</v>
      </c>
      <c r="Q6" s="20">
        <f t="shared" si="3"/>
        <v>100</v>
      </c>
      <c r="R6" s="20">
        <f t="shared" si="3"/>
        <v>3850</v>
      </c>
      <c r="S6" s="20">
        <f t="shared" si="3"/>
        <v>48369</v>
      </c>
      <c r="T6" s="20">
        <f t="shared" si="3"/>
        <v>146.77000000000001</v>
      </c>
      <c r="U6" s="20">
        <f t="shared" si="3"/>
        <v>329.56</v>
      </c>
      <c r="V6" s="20">
        <f t="shared" si="3"/>
        <v>4710</v>
      </c>
      <c r="W6" s="20">
        <f t="shared" si="3"/>
        <v>2.57</v>
      </c>
      <c r="X6" s="20">
        <f t="shared" si="3"/>
        <v>1832.68</v>
      </c>
      <c r="Y6" s="21">
        <f>IF(Y7="",NA(),Y7)</f>
        <v>96.23</v>
      </c>
      <c r="Z6" s="21">
        <f t="shared" ref="Z6:AH6" si="4">IF(Z7="",NA(),Z7)</f>
        <v>98.47</v>
      </c>
      <c r="AA6" s="21">
        <f t="shared" si="4"/>
        <v>97.84</v>
      </c>
      <c r="AB6" s="21">
        <f t="shared" si="4"/>
        <v>95.17</v>
      </c>
      <c r="AC6" s="21">
        <f t="shared" si="4"/>
        <v>98.36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45.13</v>
      </c>
      <c r="BR6" s="21">
        <f t="shared" ref="BR6:BZ6" si="8">IF(BR7="",NA(),BR7)</f>
        <v>50.23</v>
      </c>
      <c r="BS6" s="21">
        <f t="shared" si="8"/>
        <v>50.26</v>
      </c>
      <c r="BT6" s="21">
        <f t="shared" si="8"/>
        <v>42.33</v>
      </c>
      <c r="BU6" s="21">
        <f t="shared" si="8"/>
        <v>44.27</v>
      </c>
      <c r="BV6" s="21">
        <f t="shared" si="8"/>
        <v>57.31</v>
      </c>
      <c r="BW6" s="21">
        <f t="shared" si="8"/>
        <v>57.08</v>
      </c>
      <c r="BX6" s="21">
        <f t="shared" si="8"/>
        <v>56.26</v>
      </c>
      <c r="BY6" s="21">
        <f t="shared" si="8"/>
        <v>52.94</v>
      </c>
      <c r="BZ6" s="21">
        <f t="shared" si="8"/>
        <v>52.05</v>
      </c>
      <c r="CA6" s="20" t="str">
        <f>IF(CA7="","",IF(CA7="-","【-】","【"&amp;SUBSTITUTE(TEXT(CA7,"#,##0.00"),"-","△")&amp;"】"))</f>
        <v>【56.93】</v>
      </c>
      <c r="CB6" s="21">
        <f>IF(CB7="",NA(),CB7)</f>
        <v>333.52</v>
      </c>
      <c r="CC6" s="21">
        <f t="shared" ref="CC6:CK6" si="9">IF(CC7="",NA(),CC7)</f>
        <v>299.87</v>
      </c>
      <c r="CD6" s="21">
        <f t="shared" si="9"/>
        <v>293.39999999999998</v>
      </c>
      <c r="CE6" s="21">
        <f t="shared" si="9"/>
        <v>370.1</v>
      </c>
      <c r="CF6" s="21">
        <f t="shared" si="9"/>
        <v>288.45999999999998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40.590000000000003</v>
      </c>
      <c r="CN6" s="21">
        <f t="shared" ref="CN6:CV6" si="10">IF(CN7="",NA(),CN7)</f>
        <v>40.98</v>
      </c>
      <c r="CO6" s="21">
        <f t="shared" si="10"/>
        <v>41.41</v>
      </c>
      <c r="CP6" s="21">
        <f t="shared" si="10"/>
        <v>39.409999999999997</v>
      </c>
      <c r="CQ6" s="21">
        <f t="shared" si="10"/>
        <v>39.369999999999997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67.13</v>
      </c>
      <c r="CY6" s="21">
        <f t="shared" ref="CY6:DG6" si="11">IF(CY7="",NA(),CY7)</f>
        <v>69.7</v>
      </c>
      <c r="CZ6" s="21">
        <f t="shared" si="11"/>
        <v>71.739999999999995</v>
      </c>
      <c r="DA6" s="21">
        <f t="shared" si="11"/>
        <v>73.94</v>
      </c>
      <c r="DB6" s="21">
        <f t="shared" si="11"/>
        <v>56.07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122378</v>
      </c>
      <c r="D7" s="23">
        <v>47</v>
      </c>
      <c r="E7" s="23">
        <v>17</v>
      </c>
      <c r="F7" s="23">
        <v>5</v>
      </c>
      <c r="G7" s="23">
        <v>0</v>
      </c>
      <c r="H7" s="23" t="s">
        <v>98</v>
      </c>
      <c r="I7" s="23" t="s">
        <v>99</v>
      </c>
      <c r="J7" s="23" t="s">
        <v>100</v>
      </c>
      <c r="K7" s="23" t="s">
        <v>101</v>
      </c>
      <c r="L7" s="23" t="s">
        <v>102</v>
      </c>
      <c r="M7" s="23" t="s">
        <v>103</v>
      </c>
      <c r="N7" s="24" t="s">
        <v>104</v>
      </c>
      <c r="O7" s="24" t="s">
        <v>105</v>
      </c>
      <c r="P7" s="24">
        <v>9.81</v>
      </c>
      <c r="Q7" s="24">
        <v>100</v>
      </c>
      <c r="R7" s="24">
        <v>3850</v>
      </c>
      <c r="S7" s="24">
        <v>48369</v>
      </c>
      <c r="T7" s="24">
        <v>146.77000000000001</v>
      </c>
      <c r="U7" s="24">
        <v>329.56</v>
      </c>
      <c r="V7" s="24">
        <v>4710</v>
      </c>
      <c r="W7" s="24">
        <v>2.57</v>
      </c>
      <c r="X7" s="24">
        <v>1832.68</v>
      </c>
      <c r="Y7" s="24">
        <v>96.23</v>
      </c>
      <c r="Z7" s="24">
        <v>98.47</v>
      </c>
      <c r="AA7" s="24">
        <v>97.84</v>
      </c>
      <c r="AB7" s="24">
        <v>95.17</v>
      </c>
      <c r="AC7" s="24">
        <v>98.36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45.13</v>
      </c>
      <c r="BR7" s="24">
        <v>50.23</v>
      </c>
      <c r="BS7" s="24">
        <v>50.26</v>
      </c>
      <c r="BT7" s="24">
        <v>42.33</v>
      </c>
      <c r="BU7" s="24">
        <v>44.27</v>
      </c>
      <c r="BV7" s="24">
        <v>57.31</v>
      </c>
      <c r="BW7" s="24">
        <v>57.08</v>
      </c>
      <c r="BX7" s="24">
        <v>56.26</v>
      </c>
      <c r="BY7" s="24">
        <v>52.94</v>
      </c>
      <c r="BZ7" s="24">
        <v>52.05</v>
      </c>
      <c r="CA7" s="24">
        <v>56.93</v>
      </c>
      <c r="CB7" s="24">
        <v>333.52</v>
      </c>
      <c r="CC7" s="24">
        <v>299.87</v>
      </c>
      <c r="CD7" s="24">
        <v>293.39999999999998</v>
      </c>
      <c r="CE7" s="24">
        <v>370.1</v>
      </c>
      <c r="CF7" s="24">
        <v>288.45999999999998</v>
      </c>
      <c r="CG7" s="24">
        <v>273.52</v>
      </c>
      <c r="CH7" s="24">
        <v>274.99</v>
      </c>
      <c r="CI7" s="24">
        <v>282.08999999999997</v>
      </c>
      <c r="CJ7" s="24">
        <v>303.27999999999997</v>
      </c>
      <c r="CK7" s="24">
        <v>301.86</v>
      </c>
      <c r="CL7" s="24">
        <v>271.14999999999998</v>
      </c>
      <c r="CM7" s="24">
        <v>40.590000000000003</v>
      </c>
      <c r="CN7" s="24">
        <v>40.98</v>
      </c>
      <c r="CO7" s="24">
        <v>41.41</v>
      </c>
      <c r="CP7" s="24">
        <v>39.409999999999997</v>
      </c>
      <c r="CQ7" s="24">
        <v>39.369999999999997</v>
      </c>
      <c r="CR7" s="24">
        <v>50.14</v>
      </c>
      <c r="CS7" s="24">
        <v>54.83</v>
      </c>
      <c r="CT7" s="24">
        <v>66.53</v>
      </c>
      <c r="CU7" s="24">
        <v>52.35</v>
      </c>
      <c r="CV7" s="24">
        <v>46.25</v>
      </c>
      <c r="CW7" s="24">
        <v>49.87</v>
      </c>
      <c r="CX7" s="24">
        <v>67.13</v>
      </c>
      <c r="CY7" s="24">
        <v>69.7</v>
      </c>
      <c r="CZ7" s="24">
        <v>71.739999999999995</v>
      </c>
      <c r="DA7" s="24">
        <v>73.94</v>
      </c>
      <c r="DB7" s="24">
        <v>56.07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2025-01-24T07:34:15Z</dcterms:created>
  <dcterms:modified xsi:type="dcterms:W3CDTF">2025-01-31T02:48:26Z</dcterms:modified>
  <cp:category/>
</cp:coreProperties>
</file>