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265" activeTab="2"/>
  </bookViews>
  <sheets>
    <sheet name="一般会計歳入１" sheetId="1" r:id="rId1"/>
    <sheet name="一般会計歳入２" sheetId="2" r:id="rId2"/>
    <sheet name="一般会計歳出" sheetId="3" r:id="rId3"/>
    <sheet name="特別会計等" sheetId="4" r:id="rId4"/>
  </sheets>
  <definedNames>
    <definedName name="_xlnm.Print_Area" localSheetId="2">'一般会計歳出'!$A$1:$M$20</definedName>
    <definedName name="_xlnm.Print_Area" localSheetId="0">'一般会計歳入１'!$A$1:$I$28</definedName>
    <definedName name="_xlnm.Print_Area" localSheetId="1">'一般会計歳入２'!$A$1:$G$29</definedName>
  </definedNames>
  <calcPr fullCalcOnLoad="1"/>
</workbook>
</file>

<file path=xl/sharedStrings.xml><?xml version="1.0" encoding="utf-8"?>
<sst xmlns="http://schemas.openxmlformats.org/spreadsheetml/2006/main" count="184" uniqueCount="112">
  <si>
    <t>歳　入　科　目　別　決　算　額　の　状　況　（一般会計）</t>
  </si>
  <si>
    <t>（単位：千円、％）</t>
  </si>
  <si>
    <t>区分</t>
  </si>
  <si>
    <t>20　　年　　度</t>
  </si>
  <si>
    <t>19　　年　　度</t>
  </si>
  <si>
    <t>決算額</t>
  </si>
  <si>
    <t>構成比</t>
  </si>
  <si>
    <t>増減額</t>
  </si>
  <si>
    <t>増減率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</si>
  <si>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</si>
  <si>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</si>
  <si>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</si>
  <si>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</si>
  <si>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</si>
  <si>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</si>
  <si>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</si>
  <si>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</si>
  <si>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</si>
  <si>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</si>
  <si>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</si>
  <si>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</si>
  <si>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</si>
  <si>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</si>
  <si>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</si>
  <si>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</si>
  <si>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</si>
  <si>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</si>
  <si>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</si>
  <si>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</si>
  <si>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</si>
  <si>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歳入合計</t>
  </si>
  <si>
    <t>歳　出　科　目　別　決　算　額　の　状　況　（一般会計）</t>
  </si>
  <si>
    <t>20年度</t>
  </si>
  <si>
    <t>19年度</t>
  </si>
  <si>
    <t>比較</t>
  </si>
  <si>
    <t>予算額</t>
  </si>
  <si>
    <t>執行率</t>
  </si>
  <si>
    <t>議会費</t>
  </si>
  <si>
    <t>総務費</t>
  </si>
  <si>
    <t>民生費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</si>
  <si>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</si>
  <si>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</si>
  <si>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</si>
  <si>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</si>
  <si>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</si>
  <si>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</si>
  <si>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</si>
  <si>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</si>
  <si>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</si>
  <si>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</si>
  <si>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合計</t>
  </si>
  <si>
    <t>特別会計・公営企業会計の決算</t>
  </si>
  <si>
    <t>平成20年度決算に係る財政健全化判断比率及び資金不足比率</t>
  </si>
  <si>
    <t>財政健全化比率</t>
  </si>
  <si>
    <t>(単位：％）</t>
  </si>
  <si>
    <t>山武市の比率</t>
  </si>
  <si>
    <t>早期健全化比率</t>
  </si>
  <si>
    <t>財政再生比率</t>
  </si>
  <si>
    <t>実質赤字比率</t>
  </si>
  <si>
    <t>-</t>
  </si>
  <si>
    <t>連結実質赤字比率</t>
  </si>
  <si>
    <t>実質公債費比率</t>
  </si>
  <si>
    <t>将来負担比率</t>
  </si>
  <si>
    <t>経営健全化基準</t>
  </si>
  <si>
    <t>水道事業</t>
  </si>
  <si>
    <t>自動車教習所事業</t>
  </si>
  <si>
    <t>農業集落排水事業特別会計</t>
  </si>
  <si>
    <t>資金不足比率</t>
  </si>
  <si>
    <t>市債の状況</t>
  </si>
  <si>
    <t>＊市の借金である市債の状況をお知らせします。</t>
  </si>
  <si>
    <t>＊「地方公共団体の財政の健全化に関する法律」に基づき、</t>
  </si>
  <si>
    <t>　平成19年度健全化判断比率及び資金不足比率を公表します。</t>
  </si>
  <si>
    <t>当市においてはいずれの比率も早期健全化に該当しません</t>
  </si>
  <si>
    <t>でしたが、引続き健全な財政運営に努めてまいります。</t>
  </si>
  <si>
    <t>当市においてはいずれの会計も資金不足にはならず、経営</t>
  </si>
  <si>
    <t>健全化基準に該当しませんでした。</t>
  </si>
  <si>
    <t>20年度借入額</t>
  </si>
  <si>
    <t>20年度末現在高</t>
  </si>
  <si>
    <t>　　　　　歳出</t>
  </si>
  <si>
    <t>国民健康保険特別会計（事業勘定）歳入</t>
  </si>
  <si>
    <t>国民健康保険特別会計（施設勘定）歳入</t>
  </si>
  <si>
    <t>老人保健特別会計　　　　　　歳入</t>
  </si>
  <si>
    <t>後期高齢者医療特別会計　　　歳入</t>
  </si>
  <si>
    <t>介護保険特別会計　　　　　　歳入</t>
  </si>
  <si>
    <t>農業集落排水事業特別会計　　歳入</t>
  </si>
  <si>
    <t>基金の状況</t>
  </si>
  <si>
    <t>＊市の貯金にあたる基金の状況をお知らせします。</t>
  </si>
  <si>
    <t>20年度積立額</t>
  </si>
  <si>
    <t>その他</t>
  </si>
  <si>
    <t>自主財源</t>
  </si>
  <si>
    <t>依存財源</t>
  </si>
  <si>
    <t>円単位</t>
  </si>
  <si>
    <t>　　資本的支出</t>
  </si>
  <si>
    <t>　　　　　　　　　　　資本的収入</t>
  </si>
  <si>
    <t>水道事業　　　　　　　収益的収入</t>
  </si>
  <si>
    <t>　　収益的支出</t>
  </si>
  <si>
    <t>自動車教習所事業　　　収益的収入</t>
  </si>
  <si>
    <t>20年度取崩額</t>
  </si>
  <si>
    <t>20年度元金償還額</t>
  </si>
  <si>
    <t>特別会計</t>
  </si>
  <si>
    <t>公営企業会計</t>
  </si>
  <si>
    <t>歳入科目別決算額の状況（一般会計）</t>
  </si>
  <si>
    <t>大分類</t>
  </si>
  <si>
    <t>中分類</t>
  </si>
  <si>
    <t>小分類</t>
  </si>
  <si>
    <t>（円単位）</t>
  </si>
  <si>
    <t>117億6,861万円</t>
  </si>
  <si>
    <t>198億81万円</t>
  </si>
  <si>
    <t>1,294万円</t>
  </si>
  <si>
    <t>0万円</t>
  </si>
  <si>
    <t>33万円</t>
  </si>
  <si>
    <t>問合せ：財政課　財政係　℡（80）1121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</si>
</sst>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.0;[Red]&quot;△&quot;#,##0.0"/>
    <numFmt numFmtId="178" formatCode="#,##0.00;[Red]&quot;△&quot;#,##0.00"/>
    <numFmt numFmtId="179" formatCode="0.0_);[Red]\(0.0\)"/>
    <numFmt numFmtId="180" formatCode="#,##0.0;[Red]\-#,##0.0"/>
    <numFmt numFmtId="181" formatCode="#,##0.000;[Red]\-#,##0.000"/>
    <numFmt numFmtId="182" formatCode="#,##0.00_);[Red]\(#,##0.00\)"/>
    <numFmt numFmtId="183" formatCode="#,##0;&quot;△ &quot;#,##0"/>
    <numFmt numFmtId="184" formatCode="#,##0_ "/>
    <numFmt numFmtId="185" formatCode="#,##0.00_ "/>
    <numFmt numFmtId="186" formatCode="0.0_ "/>
    <numFmt numFmtId="187" formatCode="#,##0.0_ "/>
    <numFmt numFmtId="188" formatCode="#&quot;億&quot;#,##0&quot;万&quot;&quot;円&quot;_ "/>
    <numFmt numFmtId="189" formatCode="#,##0&quot;円&quot;_ "/>
    <numFmt numFmtId="190" formatCode="#,##0.0;[Red]#,##0.0"/>
    <numFmt numFmtId="191" formatCode="0.0%"/>
  </numFmts>
  <fonts count="41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76" fontId="2" fillId="0" borderId="0" xfId="48" applyNumberFormat="1" applyFont="1" applyAlignment="1">
      <alignment horizontal="left" vertical="center"/>
    </xf>
    <xf numFmtId="176" fontId="2" fillId="0" borderId="0" xfId="48" applyNumberFormat="1" applyFont="1" applyAlignment="1">
      <alignment vertical="center"/>
    </xf>
    <xf numFmtId="176" fontId="4" fillId="0" borderId="0" xfId="48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2" fillId="0" borderId="0" xfId="48" applyFont="1" applyAlignment="1">
      <alignment horizontal="right" vertical="center"/>
    </xf>
    <xf numFmtId="176" fontId="2" fillId="0" borderId="10" xfId="48" applyNumberFormat="1" applyFont="1" applyBorder="1" applyAlignment="1">
      <alignment horizontal="distributed" vertical="center"/>
    </xf>
    <xf numFmtId="177" fontId="2" fillId="0" borderId="11" xfId="48" applyNumberFormat="1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/>
    </xf>
    <xf numFmtId="176" fontId="2" fillId="0" borderId="12" xfId="48" applyNumberFormat="1" applyFont="1" applyBorder="1" applyAlignment="1">
      <alignment horizontal="centerContinuous" vertical="center"/>
    </xf>
    <xf numFmtId="178" fontId="2" fillId="0" borderId="13" xfId="42" applyNumberFormat="1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/>
    </xf>
    <xf numFmtId="176" fontId="2" fillId="0" borderId="14" xfId="48" applyNumberFormat="1" applyFont="1" applyBorder="1" applyAlignment="1">
      <alignment vertical="center"/>
    </xf>
    <xf numFmtId="176" fontId="2" fillId="0" borderId="15" xfId="48" applyNumberFormat="1" applyFont="1" applyBorder="1" applyAlignment="1">
      <alignment horizontal="center" vertical="center"/>
    </xf>
    <xf numFmtId="177" fontId="2" fillId="0" borderId="15" xfId="48" applyNumberFormat="1" applyFont="1" applyBorder="1" applyAlignment="1">
      <alignment horizontal="center" vertical="center"/>
    </xf>
    <xf numFmtId="178" fontId="2" fillId="0" borderId="15" xfId="42" applyNumberFormat="1" applyFont="1" applyBorder="1" applyAlignment="1">
      <alignment horizontal="center" vertical="center"/>
    </xf>
    <xf numFmtId="176" fontId="2" fillId="0" borderId="15" xfId="48" applyNumberFormat="1" applyFont="1" applyBorder="1" applyAlignment="1">
      <alignment horizontal="distributed" vertical="center"/>
    </xf>
    <xf numFmtId="38" fontId="2" fillId="0" borderId="15" xfId="48" applyFont="1" applyBorder="1" applyAlignment="1">
      <alignment vertical="center"/>
    </xf>
    <xf numFmtId="177" fontId="2" fillId="0" borderId="15" xfId="48" applyNumberFormat="1" applyFont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7" fontId="2" fillId="0" borderId="15" xfId="42" applyNumberFormat="1" applyFont="1" applyBorder="1" applyAlignment="1">
      <alignment vertical="center"/>
    </xf>
    <xf numFmtId="179" fontId="2" fillId="0" borderId="15" xfId="48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48" applyNumberFormat="1" applyFont="1" applyBorder="1" applyAlignment="1">
      <alignment vertical="center"/>
    </xf>
    <xf numFmtId="176" fontId="2" fillId="0" borderId="0" xfId="48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5" xfId="48" applyNumberFormat="1" applyFont="1" applyBorder="1" applyAlignment="1">
      <alignment horizontal="distributed" vertical="center" indent="1"/>
    </xf>
    <xf numFmtId="176" fontId="2" fillId="0" borderId="15" xfId="48" applyNumberFormat="1" applyFont="1" applyBorder="1" applyAlignment="1">
      <alignment horizontal="distributed" vertical="distributed" indent="1"/>
    </xf>
    <xf numFmtId="176" fontId="2" fillId="0" borderId="15" xfId="48" applyNumberFormat="1" applyFont="1" applyBorder="1" applyAlignment="1">
      <alignment horizontal="right" vertical="center"/>
    </xf>
    <xf numFmtId="180" fontId="2" fillId="0" borderId="15" xfId="48" applyNumberFormat="1" applyFont="1" applyBorder="1" applyAlignment="1">
      <alignment vertical="center"/>
    </xf>
    <xf numFmtId="181" fontId="2" fillId="0" borderId="0" xfId="48" applyNumberFormat="1" applyFont="1" applyAlignment="1">
      <alignment vertical="center"/>
    </xf>
    <xf numFmtId="177" fontId="2" fillId="0" borderId="15" xfId="48" applyNumberFormat="1" applyFont="1" applyFill="1" applyBorder="1" applyAlignment="1">
      <alignment vertical="center"/>
    </xf>
    <xf numFmtId="176" fontId="2" fillId="0" borderId="10" xfId="48" applyNumberFormat="1" applyFont="1" applyBorder="1" applyAlignment="1">
      <alignment horizontal="distributed" vertical="distributed" indent="1"/>
    </xf>
    <xf numFmtId="176" fontId="2" fillId="0" borderId="10" xfId="48" applyNumberFormat="1" applyFont="1" applyBorder="1" applyAlignment="1">
      <alignment horizontal="right" vertical="center"/>
    </xf>
    <xf numFmtId="176" fontId="2" fillId="0" borderId="14" xfId="48" applyNumberFormat="1" applyFont="1" applyBorder="1" applyAlignment="1">
      <alignment horizontal="distributed" vertical="distributed" indent="1"/>
    </xf>
    <xf numFmtId="176" fontId="2" fillId="0" borderId="14" xfId="48" applyNumberFormat="1" applyFont="1" applyBorder="1" applyAlignment="1">
      <alignment horizontal="right" vertical="center"/>
    </xf>
    <xf numFmtId="176" fontId="2" fillId="0" borderId="16" xfId="48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4" fillId="0" borderId="0" xfId="48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/>
    </xf>
    <xf numFmtId="0" fontId="2" fillId="0" borderId="0" xfId="0" applyFont="1" applyFill="1" applyAlignment="1">
      <alignment horizontal="center" vertical="center"/>
    </xf>
    <xf numFmtId="176" fontId="2" fillId="0" borderId="0" xfId="48" applyNumberFormat="1" applyFont="1" applyFill="1" applyAlignment="1">
      <alignment vertical="center"/>
    </xf>
    <xf numFmtId="176" fontId="2" fillId="0" borderId="15" xfId="48" applyNumberFormat="1" applyFont="1" applyFill="1" applyBorder="1" applyAlignment="1">
      <alignment horizontal="center" vertical="center"/>
    </xf>
    <xf numFmtId="176" fontId="2" fillId="0" borderId="15" xfId="48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0" fillId="13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12" borderId="0" xfId="0" applyFill="1" applyAlignment="1">
      <alignment/>
    </xf>
    <xf numFmtId="0" fontId="0" fillId="12" borderId="0" xfId="0" applyFill="1" applyAlignment="1">
      <alignment vertical="center"/>
    </xf>
    <xf numFmtId="0" fontId="0" fillId="0" borderId="0" xfId="0" applyAlignment="1">
      <alignment horizontal="left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horizontal="right" vertical="center"/>
    </xf>
    <xf numFmtId="185" fontId="0" fillId="0" borderId="15" xfId="0" applyNumberFormat="1" applyBorder="1" applyAlignment="1">
      <alignment horizontal="right" vertical="center"/>
    </xf>
    <xf numFmtId="186" fontId="0" fillId="0" borderId="15" xfId="0" applyNumberFormat="1" applyBorder="1" applyAlignment="1">
      <alignment horizontal="right" vertical="center"/>
    </xf>
    <xf numFmtId="187" fontId="0" fillId="0" borderId="15" xfId="0" applyNumberFormat="1" applyBorder="1" applyAlignment="1">
      <alignment horizontal="right" vertical="center"/>
    </xf>
    <xf numFmtId="188" fontId="0" fillId="0" borderId="15" xfId="0" applyNumberFormat="1" applyBorder="1" applyAlignment="1">
      <alignment/>
    </xf>
    <xf numFmtId="0" fontId="0" fillId="13" borderId="0" xfId="0" applyFill="1" applyBorder="1" applyAlignment="1">
      <alignment vertical="center"/>
    </xf>
    <xf numFmtId="176" fontId="2" fillId="0" borderId="0" xfId="48" applyNumberFormat="1" applyFont="1" applyAlignment="1">
      <alignment vertical="center" wrapText="1"/>
    </xf>
    <xf numFmtId="176" fontId="6" fillId="0" borderId="0" xfId="48" applyNumberFormat="1" applyFont="1" applyBorder="1" applyAlignment="1">
      <alignment vertical="center" wrapText="1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right"/>
    </xf>
    <xf numFmtId="188" fontId="0" fillId="12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13" borderId="0" xfId="0" applyFill="1" applyBorder="1" applyAlignment="1">
      <alignment/>
    </xf>
    <xf numFmtId="188" fontId="0" fillId="34" borderId="0" xfId="0" applyNumberFormat="1" applyFill="1" applyAlignment="1">
      <alignment/>
    </xf>
    <xf numFmtId="176" fontId="2" fillId="35" borderId="15" xfId="48" applyNumberFormat="1" applyFont="1" applyFill="1" applyBorder="1" applyAlignment="1">
      <alignment horizontal="distributed" vertical="center"/>
    </xf>
    <xf numFmtId="176" fontId="2" fillId="36" borderId="15" xfId="48" applyNumberFormat="1" applyFont="1" applyFill="1" applyBorder="1" applyAlignment="1">
      <alignment horizontal="distributed" vertical="center"/>
    </xf>
    <xf numFmtId="176" fontId="2" fillId="36" borderId="15" xfId="48" applyNumberFormat="1" applyFont="1" applyFill="1" applyBorder="1" applyAlignment="1">
      <alignment horizontal="center" vertical="center"/>
    </xf>
    <xf numFmtId="176" fontId="2" fillId="36" borderId="15" xfId="48" applyNumberFormat="1" applyFont="1" applyFill="1" applyBorder="1" applyAlignment="1">
      <alignment vertical="center"/>
    </xf>
    <xf numFmtId="188" fontId="0" fillId="0" borderId="15" xfId="0" applyNumberFormat="1" applyBorder="1" applyAlignment="1">
      <alignment horizontal="right"/>
    </xf>
    <xf numFmtId="188" fontId="0" fillId="34" borderId="0" xfId="0" applyNumberFormat="1" applyFill="1" applyAlignment="1">
      <alignment horizontal="right"/>
    </xf>
    <xf numFmtId="176" fontId="6" fillId="0" borderId="17" xfId="48" applyNumberFormat="1" applyFont="1" applyBorder="1" applyAlignment="1">
      <alignment vertical="center" wrapText="1"/>
    </xf>
    <xf numFmtId="176" fontId="2" fillId="0" borderId="0" xfId="48" applyNumberFormat="1" applyFont="1" applyAlignment="1">
      <alignment vertical="center" wrapText="1"/>
    </xf>
    <xf numFmtId="176" fontId="2" fillId="35" borderId="10" xfId="48" applyNumberFormat="1" applyFont="1" applyFill="1" applyBorder="1" applyAlignment="1">
      <alignment horizontal="center" vertical="center"/>
    </xf>
    <xf numFmtId="176" fontId="2" fillId="35" borderId="18" xfId="48" applyNumberFormat="1" applyFont="1" applyFill="1" applyBorder="1" applyAlignment="1">
      <alignment horizontal="center" vertical="center"/>
    </xf>
    <xf numFmtId="176" fontId="2" fillId="35" borderId="14" xfId="48" applyNumberFormat="1" applyFont="1" applyFill="1" applyBorder="1" applyAlignment="1">
      <alignment horizontal="center" vertical="center"/>
    </xf>
    <xf numFmtId="38" fontId="2" fillId="0" borderId="10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180" fontId="2" fillId="0" borderId="10" xfId="48" applyNumberFormat="1" applyFont="1" applyBorder="1" applyAlignment="1">
      <alignment horizontal="right" vertical="center"/>
    </xf>
    <xf numFmtId="180" fontId="2" fillId="0" borderId="18" xfId="48" applyNumberFormat="1" applyFont="1" applyBorder="1" applyAlignment="1">
      <alignment horizontal="right" vertical="center"/>
    </xf>
    <xf numFmtId="180" fontId="2" fillId="0" borderId="14" xfId="48" applyNumberFormat="1" applyFont="1" applyBorder="1" applyAlignment="1">
      <alignment horizontal="right" vertical="center"/>
    </xf>
    <xf numFmtId="176" fontId="2" fillId="36" borderId="10" xfId="48" applyNumberFormat="1" applyFont="1" applyFill="1" applyBorder="1" applyAlignment="1">
      <alignment horizontal="center" vertical="center"/>
    </xf>
    <xf numFmtId="176" fontId="2" fillId="36" borderId="18" xfId="48" applyNumberFormat="1" applyFont="1" applyFill="1" applyBorder="1" applyAlignment="1">
      <alignment horizontal="center" vertical="center"/>
    </xf>
    <xf numFmtId="176" fontId="2" fillId="36" borderId="14" xfId="48" applyNumberFormat="1" applyFont="1" applyFill="1" applyBorder="1" applyAlignment="1">
      <alignment horizontal="center" vertical="center"/>
    </xf>
    <xf numFmtId="176" fontId="2" fillId="0" borderId="10" xfId="48" applyNumberFormat="1" applyFont="1" applyBorder="1" applyAlignment="1">
      <alignment horizontal="right" vertical="center"/>
    </xf>
    <xf numFmtId="176" fontId="2" fillId="0" borderId="18" xfId="48" applyNumberFormat="1" applyFont="1" applyBorder="1" applyAlignment="1">
      <alignment horizontal="right" vertical="center"/>
    </xf>
    <xf numFmtId="176" fontId="2" fillId="0" borderId="14" xfId="48" applyNumberFormat="1" applyFont="1" applyBorder="1" applyAlignment="1">
      <alignment horizontal="right" vertical="center"/>
    </xf>
    <xf numFmtId="177" fontId="2" fillId="0" borderId="10" xfId="48" applyNumberFormat="1" applyFont="1" applyBorder="1" applyAlignment="1">
      <alignment horizontal="right" vertical="center"/>
    </xf>
    <xf numFmtId="177" fontId="2" fillId="0" borderId="18" xfId="48" applyNumberFormat="1" applyFont="1" applyBorder="1" applyAlignment="1">
      <alignment horizontal="right" vertical="center"/>
    </xf>
    <xf numFmtId="177" fontId="2" fillId="0" borderId="14" xfId="48" applyNumberFormat="1" applyFont="1" applyBorder="1" applyAlignment="1">
      <alignment horizontal="right" vertical="center"/>
    </xf>
    <xf numFmtId="176" fontId="4" fillId="0" borderId="0" xfId="48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176" fontId="7" fillId="0" borderId="17" xfId="48" applyNumberFormat="1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/>
    </xf>
    <xf numFmtId="176" fontId="2" fillId="0" borderId="15" xfId="48" applyNumberFormat="1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176" fontId="2" fillId="0" borderId="11" xfId="48" applyNumberFormat="1" applyFont="1" applyBorder="1" applyAlignment="1">
      <alignment horizontal="center" vertical="center"/>
    </xf>
    <xf numFmtId="176" fontId="2" fillId="0" borderId="12" xfId="48" applyNumberFormat="1" applyFont="1" applyBorder="1" applyAlignment="1">
      <alignment horizontal="center" vertical="center"/>
    </xf>
    <xf numFmtId="176" fontId="2" fillId="0" borderId="13" xfId="48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indent="2"/>
    </xf>
    <xf numFmtId="185" fontId="0" fillId="0" borderId="10" xfId="0" applyNumberFormat="1" applyBorder="1" applyAlignment="1">
      <alignment horizontal="right" vertical="center"/>
    </xf>
    <xf numFmtId="185" fontId="0" fillId="0" borderId="18" xfId="0" applyNumberFormat="1" applyBorder="1" applyAlignment="1">
      <alignment horizontal="right" vertical="center"/>
    </xf>
    <xf numFmtId="185" fontId="0" fillId="0" borderId="14" xfId="0" applyNumberFormat="1" applyBorder="1" applyAlignment="1">
      <alignment horizontal="right" vertical="center"/>
    </xf>
    <xf numFmtId="0" fontId="0" fillId="0" borderId="0" xfId="0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T37"/>
  <sheetViews>
    <sheetView view="pageBreakPreview" zoomScale="85" zoomScaleSheetLayoutView="85" zoomScalePageLayoutView="0" workbookViewId="0" topLeftCell="A1">
      <selection activeCell="E3" sqref="E3"/>
    </sheetView>
  </sheetViews>
  <sheetFormatPr defaultColWidth="8.796875" defaultRowHeight="30" customHeight="1"/>
  <cols>
    <col min="1" max="1" width="15.59765625" style="2" customWidth="1"/>
    <col min="2" max="2" width="12.59765625" style="2" customWidth="1"/>
    <col min="3" max="3" width="11.5" style="2" customWidth="1"/>
    <col min="4" max="4" width="15.59765625" style="2" customWidth="1"/>
    <col min="5" max="5" width="12.59765625" style="2" customWidth="1"/>
    <col min="6" max="6" width="11.5" style="2" customWidth="1"/>
    <col min="7" max="7" width="15.59765625" style="2" customWidth="1"/>
    <col min="8" max="8" width="12.59765625" style="2" customWidth="1"/>
    <col min="9" max="9" width="11.5" style="2" customWidth="1"/>
    <col min="10" max="16384" width="9" style="2" customWidth="1"/>
  </cols>
  <sheetData>
    <row r="1" spans="1:7" ht="12" customHeight="1">
      <c r="A1" s="1"/>
      <c r="D1" s="1"/>
      <c r="G1" s="1"/>
    </row>
    <row r="2" spans="1:9" ht="27.75" customHeight="1">
      <c r="A2" s="99" t="s">
        <v>101</v>
      </c>
      <c r="B2" s="99"/>
      <c r="C2" s="99"/>
      <c r="D2" s="99"/>
      <c r="E2" s="99"/>
      <c r="F2" s="99"/>
      <c r="G2" s="99"/>
      <c r="H2" s="99"/>
      <c r="I2" s="99"/>
    </row>
    <row r="3" spans="1:9" ht="27.75" customHeight="1">
      <c r="A3" s="3"/>
      <c r="B3" s="3"/>
      <c r="C3" s="3"/>
      <c r="D3" s="3"/>
      <c r="E3" s="3"/>
      <c r="F3" s="3"/>
      <c r="G3" s="3"/>
      <c r="H3" s="3"/>
      <c r="I3" s="3"/>
    </row>
    <row r="4" spans="1:7" ht="17.25" customHeight="1">
      <c r="A4" s="2" t="s">
        <v>102</v>
      </c>
      <c r="D4" s="2" t="s">
        <v>103</v>
      </c>
      <c r="G4" s="2" t="s">
        <v>104</v>
      </c>
    </row>
    <row r="5" spans="1:9" ht="36" customHeight="1">
      <c r="A5" s="6" t="s">
        <v>2</v>
      </c>
      <c r="B5" s="13" t="s">
        <v>5</v>
      </c>
      <c r="C5" s="14" t="s">
        <v>6</v>
      </c>
      <c r="D5" s="6" t="s">
        <v>2</v>
      </c>
      <c r="E5" s="13" t="s">
        <v>5</v>
      </c>
      <c r="F5" s="14" t="s">
        <v>6</v>
      </c>
      <c r="G5" s="6" t="s">
        <v>2</v>
      </c>
      <c r="H5" s="13" t="s">
        <v>5</v>
      </c>
      <c r="I5" s="14" t="s">
        <v>6</v>
      </c>
    </row>
    <row r="6" spans="1:9" ht="36" customHeight="1">
      <c r="A6" s="81" t="s">
        <v>89</v>
      </c>
      <c r="B6" s="84">
        <f>SUM(E6:E13)</f>
        <v>9640192</v>
      </c>
      <c r="C6" s="87">
        <f>SUM(F6:F13)</f>
        <v>47.50000000000001</v>
      </c>
      <c r="D6" s="73" t="s">
        <v>9</v>
      </c>
      <c r="E6" s="17">
        <v>5998575</v>
      </c>
      <c r="F6" s="18">
        <f>ROUND(E6/$H$27*100,1)</f>
        <v>29.6</v>
      </c>
      <c r="G6" s="73" t="s">
        <v>9</v>
      </c>
      <c r="H6" s="17">
        <v>5998575</v>
      </c>
      <c r="I6" s="18">
        <f aca="true" t="shared" si="0" ref="I6:I26">ROUND(H6/$H$27*100,1)</f>
        <v>29.6</v>
      </c>
    </row>
    <row r="7" spans="1:9" ht="36" customHeight="1">
      <c r="A7" s="82"/>
      <c r="B7" s="85"/>
      <c r="C7" s="88"/>
      <c r="D7" s="73" t="s">
        <v>26</v>
      </c>
      <c r="E7" s="17">
        <v>1544537</v>
      </c>
      <c r="F7" s="18">
        <f>ROUND(E7/$H$27*100,1)</f>
        <v>7.6</v>
      </c>
      <c r="G7" s="73" t="s">
        <v>26</v>
      </c>
      <c r="H7" s="17">
        <v>1544537</v>
      </c>
      <c r="I7" s="18">
        <f t="shared" si="0"/>
        <v>7.6</v>
      </c>
    </row>
    <row r="8" spans="1:9" ht="36" customHeight="1">
      <c r="A8" s="82"/>
      <c r="B8" s="85"/>
      <c r="C8" s="88"/>
      <c r="D8" s="73" t="s">
        <v>27</v>
      </c>
      <c r="E8" s="17">
        <v>625284</v>
      </c>
      <c r="F8" s="18">
        <f>ROUND(E8/$H$27*100,1)</f>
        <v>3.1</v>
      </c>
      <c r="G8" s="73" t="s">
        <v>27</v>
      </c>
      <c r="H8" s="17">
        <v>625284</v>
      </c>
      <c r="I8" s="18">
        <f t="shared" si="0"/>
        <v>3.1</v>
      </c>
    </row>
    <row r="9" spans="1:9" ht="36" customHeight="1">
      <c r="A9" s="82"/>
      <c r="B9" s="85"/>
      <c r="C9" s="88"/>
      <c r="D9" s="73" t="s">
        <v>21</v>
      </c>
      <c r="E9" s="17">
        <v>277896</v>
      </c>
      <c r="F9" s="18">
        <f>ROUND(E9/$H$27*100,1)</f>
        <v>1.4</v>
      </c>
      <c r="G9" s="73" t="s">
        <v>21</v>
      </c>
      <c r="H9" s="17">
        <v>277896</v>
      </c>
      <c r="I9" s="18">
        <f t="shared" si="0"/>
        <v>1.4</v>
      </c>
    </row>
    <row r="10" spans="1:9" ht="36" customHeight="1">
      <c r="A10" s="82"/>
      <c r="B10" s="85"/>
      <c r="C10" s="88"/>
      <c r="D10" s="73" t="s">
        <v>28</v>
      </c>
      <c r="E10" s="17">
        <v>831311</v>
      </c>
      <c r="F10" s="18">
        <f>ROUND(E10/$H$27*100,1)</f>
        <v>4.1</v>
      </c>
      <c r="G10" s="73" t="s">
        <v>28</v>
      </c>
      <c r="H10" s="17">
        <v>831311</v>
      </c>
      <c r="I10" s="18">
        <f t="shared" si="0"/>
        <v>4.1</v>
      </c>
    </row>
    <row r="11" spans="1:9" ht="36" customHeight="1">
      <c r="A11" s="82"/>
      <c r="B11" s="85"/>
      <c r="C11" s="88"/>
      <c r="D11" s="81" t="s">
        <v>88</v>
      </c>
      <c r="E11" s="84">
        <f>SUM(H11:H13)</f>
        <v>362589</v>
      </c>
      <c r="F11" s="87">
        <f>SUM(I11:I13)</f>
        <v>1.7</v>
      </c>
      <c r="G11" s="73" t="s">
        <v>20</v>
      </c>
      <c r="H11" s="17">
        <v>252192</v>
      </c>
      <c r="I11" s="18">
        <f t="shared" si="0"/>
        <v>1.2</v>
      </c>
    </row>
    <row r="12" spans="1:9" ht="36" customHeight="1">
      <c r="A12" s="82"/>
      <c r="B12" s="85"/>
      <c r="C12" s="88"/>
      <c r="D12" s="82"/>
      <c r="E12" s="85"/>
      <c r="F12" s="88"/>
      <c r="G12" s="73" t="s">
        <v>24</v>
      </c>
      <c r="H12" s="17">
        <v>110097</v>
      </c>
      <c r="I12" s="18">
        <f t="shared" si="0"/>
        <v>0.5</v>
      </c>
    </row>
    <row r="13" spans="1:9" ht="36" customHeight="1">
      <c r="A13" s="83"/>
      <c r="B13" s="86"/>
      <c r="C13" s="89"/>
      <c r="D13" s="83"/>
      <c r="E13" s="86"/>
      <c r="F13" s="89"/>
      <c r="G13" s="73" t="s">
        <v>25</v>
      </c>
      <c r="H13" s="17">
        <v>300</v>
      </c>
      <c r="I13" s="18">
        <f t="shared" si="0"/>
        <v>0</v>
      </c>
    </row>
    <row r="14" spans="1:9" ht="36" customHeight="1">
      <c r="A14" s="90" t="s">
        <v>90</v>
      </c>
      <c r="B14" s="84">
        <f>SUM(E14:E26)</f>
        <v>10646870</v>
      </c>
      <c r="C14" s="87">
        <f>SUM(F14:F26)</f>
        <v>52.49999999999999</v>
      </c>
      <c r="D14" s="74" t="s">
        <v>18</v>
      </c>
      <c r="E14" s="17">
        <v>6354854</v>
      </c>
      <c r="F14" s="18">
        <f aca="true" t="shared" si="1" ref="F14:F19">ROUND(E14/$H$27*100,1)</f>
        <v>31.3</v>
      </c>
      <c r="G14" s="74" t="s">
        <v>18</v>
      </c>
      <c r="H14" s="17">
        <v>6354854</v>
      </c>
      <c r="I14" s="18">
        <f t="shared" si="0"/>
        <v>31.3</v>
      </c>
    </row>
    <row r="15" spans="1:9" ht="36" customHeight="1">
      <c r="A15" s="91"/>
      <c r="B15" s="85"/>
      <c r="C15" s="88"/>
      <c r="D15" s="74" t="s">
        <v>22</v>
      </c>
      <c r="E15" s="17">
        <v>1036979</v>
      </c>
      <c r="F15" s="18">
        <f t="shared" si="1"/>
        <v>5.1</v>
      </c>
      <c r="G15" s="74" t="s">
        <v>22</v>
      </c>
      <c r="H15" s="17">
        <v>1036979</v>
      </c>
      <c r="I15" s="18">
        <f t="shared" si="0"/>
        <v>5.1</v>
      </c>
    </row>
    <row r="16" spans="1:9" ht="36" customHeight="1">
      <c r="A16" s="91"/>
      <c r="B16" s="85"/>
      <c r="C16" s="88"/>
      <c r="D16" s="74" t="s">
        <v>23</v>
      </c>
      <c r="E16" s="17">
        <v>1112632</v>
      </c>
      <c r="F16" s="18">
        <f t="shared" si="1"/>
        <v>5.5</v>
      </c>
      <c r="G16" s="74" t="s">
        <v>23</v>
      </c>
      <c r="H16" s="17">
        <v>1112632</v>
      </c>
      <c r="I16" s="18">
        <f t="shared" si="0"/>
        <v>5.5</v>
      </c>
    </row>
    <row r="17" spans="1:9" ht="36" customHeight="1">
      <c r="A17" s="91"/>
      <c r="B17" s="85"/>
      <c r="C17" s="88"/>
      <c r="D17" s="74" t="s">
        <v>29</v>
      </c>
      <c r="E17" s="17">
        <v>778442</v>
      </c>
      <c r="F17" s="18">
        <f t="shared" si="1"/>
        <v>3.8</v>
      </c>
      <c r="G17" s="74" t="s">
        <v>29</v>
      </c>
      <c r="H17" s="17">
        <v>778442</v>
      </c>
      <c r="I17" s="18">
        <f t="shared" si="0"/>
        <v>3.8</v>
      </c>
    </row>
    <row r="18" spans="1:9" ht="36" customHeight="1">
      <c r="A18" s="91"/>
      <c r="B18" s="85"/>
      <c r="C18" s="88"/>
      <c r="D18" s="74" t="s">
        <v>14</v>
      </c>
      <c r="E18" s="17">
        <v>463740</v>
      </c>
      <c r="F18" s="18">
        <f t="shared" si="1"/>
        <v>2.3</v>
      </c>
      <c r="G18" s="74" t="s">
        <v>14</v>
      </c>
      <c r="H18" s="17">
        <v>463740</v>
      </c>
      <c r="I18" s="18">
        <f t="shared" si="0"/>
        <v>2.3</v>
      </c>
    </row>
    <row r="19" spans="1:9" ht="36" customHeight="1">
      <c r="A19" s="91"/>
      <c r="B19" s="85"/>
      <c r="C19" s="88"/>
      <c r="D19" s="74" t="s">
        <v>10</v>
      </c>
      <c r="E19" s="17">
        <v>441263</v>
      </c>
      <c r="F19" s="18">
        <f t="shared" si="1"/>
        <v>2.2</v>
      </c>
      <c r="G19" s="74" t="s">
        <v>10</v>
      </c>
      <c r="H19" s="17">
        <v>441263</v>
      </c>
      <c r="I19" s="18">
        <f t="shared" si="0"/>
        <v>2.2</v>
      </c>
    </row>
    <row r="20" spans="1:9" ht="36" customHeight="1">
      <c r="A20" s="91"/>
      <c r="B20" s="85"/>
      <c r="C20" s="88"/>
      <c r="D20" s="90" t="s">
        <v>88</v>
      </c>
      <c r="E20" s="93">
        <f>SUM(H20:H26)</f>
        <v>458960</v>
      </c>
      <c r="F20" s="96">
        <f>SUM(I20:I26)</f>
        <v>2.3000000000000003</v>
      </c>
      <c r="G20" s="74" t="s">
        <v>11</v>
      </c>
      <c r="H20" s="17">
        <v>22952</v>
      </c>
      <c r="I20" s="18">
        <f t="shared" si="0"/>
        <v>0.1</v>
      </c>
    </row>
    <row r="21" spans="1:9" ht="36" customHeight="1">
      <c r="A21" s="91"/>
      <c r="B21" s="85"/>
      <c r="C21" s="88"/>
      <c r="D21" s="91"/>
      <c r="E21" s="94"/>
      <c r="F21" s="97"/>
      <c r="G21" s="74" t="s">
        <v>12</v>
      </c>
      <c r="H21" s="17">
        <v>10821</v>
      </c>
      <c r="I21" s="18">
        <f t="shared" si="0"/>
        <v>0.1</v>
      </c>
    </row>
    <row r="22" spans="1:9" ht="36" customHeight="1">
      <c r="A22" s="91"/>
      <c r="B22" s="85"/>
      <c r="C22" s="88"/>
      <c r="D22" s="91"/>
      <c r="E22" s="94"/>
      <c r="F22" s="97"/>
      <c r="G22" s="74" t="s">
        <v>13</v>
      </c>
      <c r="H22" s="17">
        <v>3582</v>
      </c>
      <c r="I22" s="18">
        <f t="shared" si="0"/>
        <v>0</v>
      </c>
    </row>
    <row r="23" spans="1:9" ht="36" customHeight="1">
      <c r="A23" s="91"/>
      <c r="B23" s="85"/>
      <c r="C23" s="88"/>
      <c r="D23" s="91"/>
      <c r="E23" s="94"/>
      <c r="F23" s="97"/>
      <c r="G23" s="74" t="s">
        <v>15</v>
      </c>
      <c r="H23" s="17">
        <v>82580</v>
      </c>
      <c r="I23" s="18">
        <f t="shared" si="0"/>
        <v>0.4</v>
      </c>
    </row>
    <row r="24" spans="1:9" ht="36" customHeight="1">
      <c r="A24" s="91"/>
      <c r="B24" s="85"/>
      <c r="C24" s="88"/>
      <c r="D24" s="91"/>
      <c r="E24" s="94"/>
      <c r="F24" s="97"/>
      <c r="G24" s="74" t="s">
        <v>16</v>
      </c>
      <c r="H24" s="17">
        <v>247477</v>
      </c>
      <c r="I24" s="18">
        <f t="shared" si="0"/>
        <v>1.2</v>
      </c>
    </row>
    <row r="25" spans="1:9" ht="36" customHeight="1">
      <c r="A25" s="91"/>
      <c r="B25" s="85"/>
      <c r="C25" s="88"/>
      <c r="D25" s="91"/>
      <c r="E25" s="94"/>
      <c r="F25" s="97"/>
      <c r="G25" s="74" t="s">
        <v>17</v>
      </c>
      <c r="H25" s="17">
        <v>78327</v>
      </c>
      <c r="I25" s="18">
        <f t="shared" si="0"/>
        <v>0.4</v>
      </c>
    </row>
    <row r="26" spans="1:9" ht="36" customHeight="1">
      <c r="A26" s="92"/>
      <c r="B26" s="86"/>
      <c r="C26" s="89"/>
      <c r="D26" s="92"/>
      <c r="E26" s="95"/>
      <c r="F26" s="98"/>
      <c r="G26" s="74" t="s">
        <v>19</v>
      </c>
      <c r="H26" s="17">
        <v>13221</v>
      </c>
      <c r="I26" s="18">
        <f t="shared" si="0"/>
        <v>0.1</v>
      </c>
    </row>
    <row r="27" spans="1:9" ht="36" customHeight="1">
      <c r="A27" s="16" t="s">
        <v>30</v>
      </c>
      <c r="B27" s="19">
        <f>SUM(B6:B26)</f>
        <v>20287062</v>
      </c>
      <c r="C27" s="21">
        <f>SUM(C6:C26)</f>
        <v>100</v>
      </c>
      <c r="D27" s="16" t="s">
        <v>30</v>
      </c>
      <c r="E27" s="19">
        <f>SUM(E6:E26)</f>
        <v>20287062</v>
      </c>
      <c r="F27" s="21">
        <f>SUM(F6:F26)</f>
        <v>100</v>
      </c>
      <c r="G27" s="16" t="s">
        <v>30</v>
      </c>
      <c r="H27" s="19">
        <f>SUM(H6:H26)</f>
        <v>20287062</v>
      </c>
      <c r="I27" s="21">
        <f>SUM(I6:I26)</f>
        <v>100</v>
      </c>
    </row>
    <row r="28" spans="1:20" ht="69.75" customHeight="1">
      <c r="A28" s="65"/>
      <c r="B28" s="65"/>
      <c r="C28" s="65"/>
      <c r="D28" s="65"/>
      <c r="E28" s="65"/>
      <c r="F28" s="65"/>
      <c r="G28" s="79"/>
      <c r="H28" s="79"/>
      <c r="I28" s="79"/>
      <c r="J28" s="22"/>
      <c r="K28" s="22"/>
      <c r="L28" s="22"/>
      <c r="M28" s="22"/>
      <c r="N28" s="23"/>
      <c r="O28" s="23"/>
      <c r="P28" s="23"/>
      <c r="Q28" s="23"/>
      <c r="R28" s="23"/>
      <c r="S28" s="23"/>
      <c r="T28" s="23"/>
    </row>
    <row r="29" spans="1:9" ht="47.25" customHeight="1">
      <c r="A29" s="64"/>
      <c r="B29" s="64"/>
      <c r="C29" s="64"/>
      <c r="D29" s="64"/>
      <c r="E29" s="64"/>
      <c r="F29" s="64"/>
      <c r="G29" s="80"/>
      <c r="H29" s="80"/>
      <c r="I29" s="80"/>
    </row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spans="1:7" ht="27.75" customHeight="1">
      <c r="A37" s="1"/>
      <c r="D37" s="1"/>
      <c r="G37" s="1"/>
    </row>
    <row r="38" ht="32.25" customHeight="1"/>
    <row r="39" s="24" customFormat="1" ht="30" customHeight="1"/>
    <row r="40" s="24" customFormat="1" ht="30" customHeight="1"/>
    <row r="41" s="24" customFormat="1" ht="30" customHeight="1"/>
    <row r="42" s="24" customFormat="1" ht="30" customHeight="1"/>
    <row r="43" s="24" customFormat="1" ht="30" customHeight="1"/>
    <row r="44" s="24" customFormat="1" ht="30" customHeight="1"/>
    <row r="45" s="24" customFormat="1" ht="30" customHeight="1"/>
    <row r="46" s="24" customFormat="1" ht="30" customHeight="1"/>
    <row r="47" s="24" customFormat="1" ht="30" customHeight="1"/>
    <row r="48" s="24" customFormat="1" ht="30" customHeight="1"/>
    <row r="49" s="24" customFormat="1" ht="30" customHeight="1"/>
    <row r="50" s="24" customFormat="1" ht="30" customHeight="1"/>
    <row r="51" s="24" customFormat="1" ht="30" customHeight="1"/>
    <row r="52" s="24" customFormat="1" ht="30" customHeight="1"/>
    <row r="53" s="24" customFormat="1" ht="30" customHeight="1"/>
    <row r="54" s="24" customFormat="1" ht="30" customHeight="1"/>
    <row r="55" s="24" customFormat="1" ht="30" customHeight="1"/>
    <row r="56" s="24" customFormat="1" ht="30" customHeight="1"/>
    <row r="57" s="24" customFormat="1" ht="30" customHeight="1"/>
    <row r="58" s="24" customFormat="1" ht="30" customHeight="1"/>
    <row r="59" s="24" customFormat="1" ht="30" customHeight="1"/>
    <row r="60" s="24" customFormat="1" ht="30" customHeight="1"/>
    <row r="61" s="24" customFormat="1" ht="30" customHeight="1"/>
  </sheetData>
  <sheetProtection/>
  <mergeCells count="15">
    <mergeCell ref="F20:F26"/>
    <mergeCell ref="A14:A26"/>
    <mergeCell ref="B14:B26"/>
    <mergeCell ref="C14:C26"/>
    <mergeCell ref="A2:I2"/>
    <mergeCell ref="G28:I28"/>
    <mergeCell ref="G29:I29"/>
    <mergeCell ref="D11:D13"/>
    <mergeCell ref="E11:E13"/>
    <mergeCell ref="F11:F13"/>
    <mergeCell ref="A6:A13"/>
    <mergeCell ref="B6:B13"/>
    <mergeCell ref="C6:C13"/>
    <mergeCell ref="D20:D26"/>
    <mergeCell ref="E20:E26"/>
  </mergeCells>
  <printOptions horizontalCentered="1"/>
  <pageMargins left="0.7480314960629921" right="0.6692913385826772" top="0.7480314960629921" bottom="0.6299212598425197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R38"/>
  <sheetViews>
    <sheetView view="pageBreakPreview" zoomScale="85" zoomScaleSheetLayoutView="85" zoomScalePageLayoutView="0" workbookViewId="0" topLeftCell="A1">
      <selection activeCell="G11" sqref="G11"/>
    </sheetView>
  </sheetViews>
  <sheetFormatPr defaultColWidth="8.796875" defaultRowHeight="30" customHeight="1"/>
  <cols>
    <col min="1" max="1" width="24.3984375" style="2" customWidth="1"/>
    <col min="2" max="2" width="15.09765625" style="2" customWidth="1"/>
    <col min="3" max="3" width="11.5" style="2" customWidth="1"/>
    <col min="4" max="4" width="13.59765625" style="2" customWidth="1"/>
    <col min="5" max="5" width="12.19921875" style="2" customWidth="1"/>
    <col min="6" max="6" width="14.8984375" style="2" customWidth="1"/>
    <col min="7" max="7" width="11.5" style="2" customWidth="1"/>
    <col min="8" max="8" width="9" style="2" customWidth="1"/>
    <col min="9" max="9" width="15.5" style="2" bestFit="1" customWidth="1"/>
    <col min="10" max="16384" width="9" style="2" customWidth="1"/>
  </cols>
  <sheetData>
    <row r="1" ht="12" customHeight="1">
      <c r="A1" s="1"/>
    </row>
    <row r="2" spans="1:7" ht="27.75" customHeight="1">
      <c r="A2" s="99" t="s">
        <v>0</v>
      </c>
      <c r="B2" s="99"/>
      <c r="C2" s="99"/>
      <c r="D2" s="99"/>
      <c r="E2" s="99"/>
      <c r="F2" s="100"/>
      <c r="G2" s="100"/>
    </row>
    <row r="3" spans="1:7" ht="17.25" customHeight="1">
      <c r="A3" s="39"/>
      <c r="B3" s="3"/>
      <c r="C3" s="3"/>
      <c r="D3" s="3"/>
      <c r="E3" s="3"/>
      <c r="F3" s="4"/>
      <c r="G3" s="4"/>
    </row>
    <row r="4" spans="5:7" ht="17.25" customHeight="1">
      <c r="E4" s="5"/>
      <c r="G4" s="5" t="s">
        <v>1</v>
      </c>
    </row>
    <row r="5" spans="1:7" ht="36" customHeight="1">
      <c r="A5" s="6" t="s">
        <v>2</v>
      </c>
      <c r="B5" s="7" t="s">
        <v>3</v>
      </c>
      <c r="C5" s="8"/>
      <c r="D5" s="9"/>
      <c r="E5" s="10"/>
      <c r="F5" s="7" t="s">
        <v>4</v>
      </c>
      <c r="G5" s="11"/>
    </row>
    <row r="6" spans="1:9" ht="36" customHeight="1">
      <c r="A6" s="12"/>
      <c r="B6" s="13" t="s">
        <v>5</v>
      </c>
      <c r="C6" s="14" t="s">
        <v>6</v>
      </c>
      <c r="D6" s="13" t="s">
        <v>7</v>
      </c>
      <c r="E6" s="15" t="s">
        <v>8</v>
      </c>
      <c r="F6" s="13" t="s">
        <v>5</v>
      </c>
      <c r="G6" s="14" t="s">
        <v>6</v>
      </c>
      <c r="I6" s="2" t="s">
        <v>91</v>
      </c>
    </row>
    <row r="7" spans="1:9" ht="36" customHeight="1">
      <c r="A7" s="16" t="s">
        <v>9</v>
      </c>
      <c r="B7" s="17">
        <v>5998575</v>
      </c>
      <c r="C7" s="18">
        <f>ROUND(B7/$B$28*100,1)</f>
        <v>29.6</v>
      </c>
      <c r="D7" s="19">
        <f aca="true" t="shared" si="0" ref="D7:D28">B7-F7</f>
        <v>41508</v>
      </c>
      <c r="E7" s="20">
        <f aca="true" t="shared" si="1" ref="E7:E28">(D7/F7)*100</f>
        <v>0.6967858511579608</v>
      </c>
      <c r="F7" s="17">
        <v>5957067</v>
      </c>
      <c r="G7" s="18">
        <f>ROUND(F7/$F$28*100,1)</f>
        <v>27.9</v>
      </c>
      <c r="I7" s="2">
        <v>5998574824</v>
      </c>
    </row>
    <row r="8" spans="1:7" ht="36" customHeight="1">
      <c r="A8" s="16" t="s">
        <v>10</v>
      </c>
      <c r="B8" s="17">
        <v>441263</v>
      </c>
      <c r="C8" s="18">
        <f aca="true" t="shared" si="2" ref="C8:C27">ROUND(B8/$B$28*100,1)</f>
        <v>2.2</v>
      </c>
      <c r="D8" s="19">
        <f t="shared" si="0"/>
        <v>-18087</v>
      </c>
      <c r="E8" s="20">
        <f t="shared" si="1"/>
        <v>-3.9375204092739744</v>
      </c>
      <c r="F8" s="17">
        <v>459350</v>
      </c>
      <c r="G8" s="18">
        <f aca="true" t="shared" si="3" ref="G8:G28">ROUND(F8/$F$28*100,1)</f>
        <v>2.2</v>
      </c>
    </row>
    <row r="9" spans="1:7" ht="36" customHeight="1">
      <c r="A9" s="16" t="s">
        <v>11</v>
      </c>
      <c r="B9" s="17">
        <v>22952</v>
      </c>
      <c r="C9" s="18">
        <f t="shared" si="2"/>
        <v>0.1</v>
      </c>
      <c r="D9" s="19">
        <f t="shared" si="0"/>
        <v>-533</v>
      </c>
      <c r="E9" s="20">
        <f t="shared" si="1"/>
        <v>-2.269533744943581</v>
      </c>
      <c r="F9" s="17">
        <v>23485</v>
      </c>
      <c r="G9" s="18">
        <f t="shared" si="3"/>
        <v>0.1</v>
      </c>
    </row>
    <row r="10" spans="1:7" ht="36" customHeight="1">
      <c r="A10" s="16" t="s">
        <v>12</v>
      </c>
      <c r="B10" s="17">
        <v>10821</v>
      </c>
      <c r="C10" s="18">
        <f t="shared" si="2"/>
        <v>0.1</v>
      </c>
      <c r="D10" s="19">
        <f t="shared" si="0"/>
        <v>-14600</v>
      </c>
      <c r="E10" s="20">
        <f t="shared" si="1"/>
        <v>-57.43283112387396</v>
      </c>
      <c r="F10" s="17">
        <v>25421</v>
      </c>
      <c r="G10" s="18">
        <f t="shared" si="3"/>
        <v>0.1</v>
      </c>
    </row>
    <row r="11" spans="1:7" ht="36" customHeight="1">
      <c r="A11" s="16" t="s">
        <v>13</v>
      </c>
      <c r="B11" s="17">
        <v>3582</v>
      </c>
      <c r="C11" s="18">
        <f t="shared" si="2"/>
        <v>0</v>
      </c>
      <c r="D11" s="19">
        <f t="shared" si="0"/>
        <v>-14569</v>
      </c>
      <c r="E11" s="20">
        <f t="shared" si="1"/>
        <v>-80.26555010743209</v>
      </c>
      <c r="F11" s="17">
        <v>18151</v>
      </c>
      <c r="G11" s="18">
        <f t="shared" si="3"/>
        <v>0.1</v>
      </c>
    </row>
    <row r="12" spans="1:7" ht="36" customHeight="1">
      <c r="A12" s="16" t="s">
        <v>14</v>
      </c>
      <c r="B12" s="17">
        <v>463740</v>
      </c>
      <c r="C12" s="18">
        <f t="shared" si="2"/>
        <v>2.3</v>
      </c>
      <c r="D12" s="19">
        <f t="shared" si="0"/>
        <v>-40743</v>
      </c>
      <c r="E12" s="20">
        <f t="shared" si="1"/>
        <v>-8.076188890408597</v>
      </c>
      <c r="F12" s="17">
        <v>504483</v>
      </c>
      <c r="G12" s="18">
        <f t="shared" si="3"/>
        <v>2.4</v>
      </c>
    </row>
    <row r="13" spans="1:7" ht="36" customHeight="1">
      <c r="A13" s="16" t="s">
        <v>15</v>
      </c>
      <c r="B13" s="17">
        <v>82580</v>
      </c>
      <c r="C13" s="18">
        <f t="shared" si="2"/>
        <v>0.4</v>
      </c>
      <c r="D13" s="19">
        <f t="shared" si="0"/>
        <v>-4514</v>
      </c>
      <c r="E13" s="20">
        <f t="shared" si="1"/>
        <v>-5.182905825889269</v>
      </c>
      <c r="F13" s="17">
        <v>87094</v>
      </c>
      <c r="G13" s="18">
        <f t="shared" si="3"/>
        <v>0.4</v>
      </c>
    </row>
    <row r="14" spans="1:7" ht="36" customHeight="1">
      <c r="A14" s="16" t="s">
        <v>16</v>
      </c>
      <c r="B14" s="17">
        <v>247477</v>
      </c>
      <c r="C14" s="18">
        <f t="shared" si="2"/>
        <v>1.2</v>
      </c>
      <c r="D14" s="19">
        <f t="shared" si="0"/>
        <v>-60552</v>
      </c>
      <c r="E14" s="20">
        <f t="shared" si="1"/>
        <v>-19.657889354573758</v>
      </c>
      <c r="F14" s="17">
        <v>308029</v>
      </c>
      <c r="G14" s="18">
        <f t="shared" si="3"/>
        <v>1.4</v>
      </c>
    </row>
    <row r="15" spans="1:7" ht="36" customHeight="1">
      <c r="A15" s="16" t="s">
        <v>17</v>
      </c>
      <c r="B15" s="17">
        <v>78327</v>
      </c>
      <c r="C15" s="18">
        <f t="shared" si="2"/>
        <v>0.4</v>
      </c>
      <c r="D15" s="19">
        <f t="shared" si="0"/>
        <v>37121</v>
      </c>
      <c r="E15" s="20">
        <f t="shared" si="1"/>
        <v>90.0863951851672</v>
      </c>
      <c r="F15" s="17">
        <v>41206</v>
      </c>
      <c r="G15" s="18">
        <f t="shared" si="3"/>
        <v>0.2</v>
      </c>
    </row>
    <row r="16" spans="1:7" ht="36" customHeight="1">
      <c r="A16" s="16" t="s">
        <v>18</v>
      </c>
      <c r="B16" s="17">
        <v>6354854</v>
      </c>
      <c r="C16" s="18">
        <f t="shared" si="2"/>
        <v>31.3</v>
      </c>
      <c r="D16" s="19">
        <f t="shared" si="0"/>
        <v>556343</v>
      </c>
      <c r="E16" s="20">
        <f t="shared" si="1"/>
        <v>9.594583850923108</v>
      </c>
      <c r="F16" s="17">
        <v>5798511</v>
      </c>
      <c r="G16" s="18">
        <f t="shared" si="3"/>
        <v>27.2</v>
      </c>
    </row>
    <row r="17" spans="1:7" ht="36" customHeight="1">
      <c r="A17" s="16" t="s">
        <v>19</v>
      </c>
      <c r="B17" s="17">
        <v>13221</v>
      </c>
      <c r="C17" s="18">
        <f t="shared" si="2"/>
        <v>0.1</v>
      </c>
      <c r="D17" s="19">
        <f t="shared" si="0"/>
        <v>-1877</v>
      </c>
      <c r="E17" s="20">
        <f t="shared" si="1"/>
        <v>-12.432110213273281</v>
      </c>
      <c r="F17" s="17">
        <v>15098</v>
      </c>
      <c r="G17" s="18">
        <f t="shared" si="3"/>
        <v>0.1</v>
      </c>
    </row>
    <row r="18" spans="1:7" ht="36" customHeight="1">
      <c r="A18" s="16" t="s">
        <v>20</v>
      </c>
      <c r="B18" s="17">
        <v>252192</v>
      </c>
      <c r="C18" s="18">
        <f t="shared" si="2"/>
        <v>1.2</v>
      </c>
      <c r="D18" s="19">
        <f t="shared" si="0"/>
        <v>7852</v>
      </c>
      <c r="E18" s="20">
        <f t="shared" si="1"/>
        <v>3.213554882540722</v>
      </c>
      <c r="F18" s="17">
        <v>244340</v>
      </c>
      <c r="G18" s="18">
        <v>1.2</v>
      </c>
    </row>
    <row r="19" spans="1:7" ht="36" customHeight="1">
      <c r="A19" s="16" t="s">
        <v>21</v>
      </c>
      <c r="B19" s="17">
        <v>277896</v>
      </c>
      <c r="C19" s="18">
        <f t="shared" si="2"/>
        <v>1.4</v>
      </c>
      <c r="D19" s="19">
        <f t="shared" si="0"/>
        <v>-63941</v>
      </c>
      <c r="E19" s="20">
        <f t="shared" si="1"/>
        <v>-18.70511384080717</v>
      </c>
      <c r="F19" s="17">
        <v>341837</v>
      </c>
      <c r="G19" s="18">
        <f t="shared" si="3"/>
        <v>1.6</v>
      </c>
    </row>
    <row r="20" spans="1:7" ht="36" customHeight="1">
      <c r="A20" s="16" t="s">
        <v>22</v>
      </c>
      <c r="B20" s="17">
        <v>1036979</v>
      </c>
      <c r="C20" s="18">
        <f t="shared" si="2"/>
        <v>5.1</v>
      </c>
      <c r="D20" s="19">
        <f t="shared" si="0"/>
        <v>-376595</v>
      </c>
      <c r="E20" s="20">
        <f t="shared" si="1"/>
        <v>-26.641336074376014</v>
      </c>
      <c r="F20" s="17">
        <v>1413574</v>
      </c>
      <c r="G20" s="18">
        <f t="shared" si="3"/>
        <v>6.6</v>
      </c>
    </row>
    <row r="21" spans="1:7" ht="36" customHeight="1">
      <c r="A21" s="16" t="s">
        <v>23</v>
      </c>
      <c r="B21" s="17">
        <v>1112632</v>
      </c>
      <c r="C21" s="18">
        <f t="shared" si="2"/>
        <v>5.5</v>
      </c>
      <c r="D21" s="19">
        <f t="shared" si="0"/>
        <v>63993</v>
      </c>
      <c r="E21" s="20">
        <f t="shared" si="1"/>
        <v>6.10248140685212</v>
      </c>
      <c r="F21" s="17">
        <v>1048639</v>
      </c>
      <c r="G21" s="18">
        <f t="shared" si="3"/>
        <v>4.9</v>
      </c>
    </row>
    <row r="22" spans="1:7" ht="36" customHeight="1">
      <c r="A22" s="16" t="s">
        <v>24</v>
      </c>
      <c r="B22" s="17">
        <v>110097</v>
      </c>
      <c r="C22" s="18">
        <f t="shared" si="2"/>
        <v>0.5</v>
      </c>
      <c r="D22" s="19">
        <f t="shared" si="0"/>
        <v>32347</v>
      </c>
      <c r="E22" s="20">
        <f t="shared" si="1"/>
        <v>41.603858520900324</v>
      </c>
      <c r="F22" s="17">
        <v>77750</v>
      </c>
      <c r="G22" s="18">
        <f t="shared" si="3"/>
        <v>0.4</v>
      </c>
    </row>
    <row r="23" spans="1:7" ht="36" customHeight="1">
      <c r="A23" s="16" t="s">
        <v>25</v>
      </c>
      <c r="B23" s="17">
        <v>300</v>
      </c>
      <c r="C23" s="18">
        <f t="shared" si="2"/>
        <v>0</v>
      </c>
      <c r="D23" s="19">
        <f t="shared" si="0"/>
        <v>-1349</v>
      </c>
      <c r="E23" s="20">
        <f t="shared" si="1"/>
        <v>-81.80715585203153</v>
      </c>
      <c r="F23" s="17">
        <v>1649</v>
      </c>
      <c r="G23" s="18">
        <f t="shared" si="3"/>
        <v>0</v>
      </c>
    </row>
    <row r="24" spans="1:7" ht="36" customHeight="1">
      <c r="A24" s="16" t="s">
        <v>26</v>
      </c>
      <c r="B24" s="17">
        <v>1544537</v>
      </c>
      <c r="C24" s="18">
        <f t="shared" si="2"/>
        <v>7.6</v>
      </c>
      <c r="D24" s="19">
        <f t="shared" si="0"/>
        <v>154307</v>
      </c>
      <c r="E24" s="20">
        <f t="shared" si="1"/>
        <v>11.099386432460816</v>
      </c>
      <c r="F24" s="17">
        <v>1390230</v>
      </c>
      <c r="G24" s="18">
        <f t="shared" si="3"/>
        <v>6.5</v>
      </c>
    </row>
    <row r="25" spans="1:7" ht="36" customHeight="1">
      <c r="A25" s="16" t="s">
        <v>27</v>
      </c>
      <c r="B25" s="17">
        <v>625284</v>
      </c>
      <c r="C25" s="18">
        <f t="shared" si="2"/>
        <v>3.1</v>
      </c>
      <c r="D25" s="19">
        <f t="shared" si="0"/>
        <v>-74033</v>
      </c>
      <c r="E25" s="20">
        <f t="shared" si="1"/>
        <v>-10.586472229332335</v>
      </c>
      <c r="F25" s="17">
        <v>699317</v>
      </c>
      <c r="G25" s="18">
        <f t="shared" si="3"/>
        <v>3.3</v>
      </c>
    </row>
    <row r="26" spans="1:7" ht="36" customHeight="1">
      <c r="A26" s="16" t="s">
        <v>28</v>
      </c>
      <c r="B26" s="17">
        <v>831311</v>
      </c>
      <c r="C26" s="18">
        <f t="shared" si="2"/>
        <v>4.1</v>
      </c>
      <c r="D26" s="19">
        <f t="shared" si="0"/>
        <v>-88582</v>
      </c>
      <c r="E26" s="20">
        <f t="shared" si="1"/>
        <v>-9.629598225010952</v>
      </c>
      <c r="F26" s="17">
        <v>919893</v>
      </c>
      <c r="G26" s="18">
        <f t="shared" si="3"/>
        <v>4.3</v>
      </c>
    </row>
    <row r="27" spans="1:7" ht="36" customHeight="1">
      <c r="A27" s="16" t="s">
        <v>29</v>
      </c>
      <c r="B27" s="17">
        <v>778442</v>
      </c>
      <c r="C27" s="18">
        <f t="shared" si="2"/>
        <v>3.8</v>
      </c>
      <c r="D27" s="19">
        <f t="shared" si="0"/>
        <v>-1160802</v>
      </c>
      <c r="E27" s="20">
        <f t="shared" si="1"/>
        <v>-59.858480933807186</v>
      </c>
      <c r="F27" s="17">
        <v>1939244</v>
      </c>
      <c r="G27" s="18">
        <f t="shared" si="3"/>
        <v>9.1</v>
      </c>
    </row>
    <row r="28" spans="1:7" ht="36" customHeight="1">
      <c r="A28" s="16" t="s">
        <v>30</v>
      </c>
      <c r="B28" s="19">
        <f>SUM(B7:B27)</f>
        <v>20287062</v>
      </c>
      <c r="C28" s="21">
        <f>SUM(C7:C27)</f>
        <v>99.99999999999997</v>
      </c>
      <c r="D28" s="19">
        <f t="shared" si="0"/>
        <v>-1027306</v>
      </c>
      <c r="E28" s="20">
        <f t="shared" si="1"/>
        <v>-4.8197816608965365</v>
      </c>
      <c r="F28" s="19">
        <f>SUM(F7:F27)</f>
        <v>21314368</v>
      </c>
      <c r="G28" s="18">
        <f t="shared" si="3"/>
        <v>100</v>
      </c>
    </row>
    <row r="29" spans="1:18" ht="69.75" customHeight="1">
      <c r="A29" s="79"/>
      <c r="B29" s="101"/>
      <c r="C29" s="101"/>
      <c r="D29" s="101"/>
      <c r="E29" s="101"/>
      <c r="F29" s="101"/>
      <c r="G29" s="101"/>
      <c r="H29" s="22"/>
      <c r="I29" s="22"/>
      <c r="J29" s="22"/>
      <c r="K29" s="22"/>
      <c r="L29" s="23"/>
      <c r="M29" s="23"/>
      <c r="N29" s="23"/>
      <c r="O29" s="23"/>
      <c r="P29" s="23"/>
      <c r="Q29" s="23"/>
      <c r="R29" s="23"/>
    </row>
    <row r="30" spans="1:7" ht="47.25" customHeight="1">
      <c r="A30" s="80"/>
      <c r="B30" s="80"/>
      <c r="C30" s="80"/>
      <c r="D30" s="80"/>
      <c r="E30" s="80"/>
      <c r="F30" s="80"/>
      <c r="G30" s="80"/>
    </row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>
      <c r="A38" s="1"/>
    </row>
    <row r="39" ht="32.25" customHeight="1"/>
    <row r="40" s="24" customFormat="1" ht="30" customHeight="1"/>
    <row r="41" s="24" customFormat="1" ht="30" customHeight="1"/>
    <row r="42" s="24" customFormat="1" ht="30" customHeight="1"/>
    <row r="43" s="24" customFormat="1" ht="30" customHeight="1"/>
    <row r="44" s="24" customFormat="1" ht="30" customHeight="1"/>
    <row r="45" s="24" customFormat="1" ht="30" customHeight="1"/>
    <row r="46" s="24" customFormat="1" ht="30" customHeight="1"/>
    <row r="47" s="24" customFormat="1" ht="30" customHeight="1"/>
    <row r="48" s="24" customFormat="1" ht="30" customHeight="1"/>
    <row r="49" s="24" customFormat="1" ht="30" customHeight="1"/>
    <row r="50" s="24" customFormat="1" ht="30" customHeight="1"/>
    <row r="51" s="24" customFormat="1" ht="30" customHeight="1"/>
    <row r="52" s="24" customFormat="1" ht="30" customHeight="1"/>
    <row r="53" s="24" customFormat="1" ht="30" customHeight="1"/>
    <row r="54" s="24" customFormat="1" ht="30" customHeight="1"/>
    <row r="55" s="24" customFormat="1" ht="30" customHeight="1"/>
    <row r="56" s="24" customFormat="1" ht="30" customHeight="1"/>
    <row r="57" s="24" customFormat="1" ht="30" customHeight="1"/>
    <row r="58" s="24" customFormat="1" ht="30" customHeight="1"/>
    <row r="59" s="24" customFormat="1" ht="30" customHeight="1"/>
    <row r="60" s="24" customFormat="1" ht="30" customHeight="1"/>
    <row r="61" s="24" customFormat="1" ht="30" customHeight="1"/>
    <row r="62" s="24" customFormat="1" ht="30" customHeight="1"/>
  </sheetData>
  <sheetProtection/>
  <mergeCells count="3">
    <mergeCell ref="A2:G2"/>
    <mergeCell ref="A29:G29"/>
    <mergeCell ref="A30:G30"/>
  </mergeCells>
  <printOptions horizontalCentered="1"/>
  <pageMargins left="0.7480314960629921" right="0.6692913385826772" top="0.7480314960629921" bottom="0.629921259842519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S52"/>
  <sheetViews>
    <sheetView tabSelected="1" view="pageBreakPreview" zoomScale="85" zoomScaleSheetLayoutView="85" zoomScalePageLayoutView="0" workbookViewId="0" topLeftCell="A1">
      <selection activeCell="C10" sqref="C10"/>
    </sheetView>
  </sheetViews>
  <sheetFormatPr defaultColWidth="8.796875" defaultRowHeight="30" customHeight="1"/>
  <cols>
    <col min="1" max="1" width="21.3984375" style="2" customWidth="1"/>
    <col min="2" max="2" width="14.59765625" style="2" customWidth="1"/>
    <col min="3" max="4" width="14.59765625" style="43" customWidth="1"/>
    <col min="5" max="6" width="8.59765625" style="2" customWidth="1"/>
    <col min="7" max="8" width="14.59765625" style="2" customWidth="1"/>
    <col min="9" max="10" width="8.59765625" style="2" customWidth="1"/>
    <col min="11" max="11" width="13.09765625" style="2" customWidth="1"/>
    <col min="12" max="12" width="8.59765625" style="2" customWidth="1"/>
    <col min="13" max="16384" width="9" style="2" customWidth="1"/>
  </cols>
  <sheetData>
    <row r="1" spans="1:11" ht="27.75" customHeight="1">
      <c r="A1" s="99" t="s">
        <v>31</v>
      </c>
      <c r="B1" s="99"/>
      <c r="C1" s="99"/>
      <c r="D1" s="99"/>
      <c r="E1" s="99"/>
      <c r="F1" s="99"/>
      <c r="G1" s="99"/>
      <c r="H1" s="100"/>
      <c r="I1" s="100"/>
      <c r="J1" s="100"/>
      <c r="K1" s="100"/>
    </row>
    <row r="2" spans="1:11" ht="12.75" customHeight="1">
      <c r="A2" s="25"/>
      <c r="B2" s="26"/>
      <c r="C2" s="42"/>
      <c r="D2" s="42"/>
      <c r="E2" s="26"/>
      <c r="F2" s="26"/>
      <c r="G2" s="25"/>
      <c r="H2" s="26"/>
      <c r="I2" s="26"/>
      <c r="J2" s="26"/>
      <c r="K2" s="26"/>
    </row>
    <row r="3" spans="11:12" ht="17.25" customHeight="1">
      <c r="K3" s="103" t="s">
        <v>1</v>
      </c>
      <c r="L3" s="103"/>
    </row>
    <row r="4" spans="1:12" ht="30" customHeight="1">
      <c r="A4" s="104" t="s">
        <v>2</v>
      </c>
      <c r="B4" s="106" t="s">
        <v>32</v>
      </c>
      <c r="C4" s="107"/>
      <c r="D4" s="107"/>
      <c r="E4" s="107"/>
      <c r="F4" s="108"/>
      <c r="G4" s="106" t="s">
        <v>33</v>
      </c>
      <c r="H4" s="107"/>
      <c r="I4" s="107"/>
      <c r="J4" s="108"/>
      <c r="K4" s="109" t="s">
        <v>34</v>
      </c>
      <c r="L4" s="109"/>
    </row>
    <row r="5" spans="1:12" ht="30" customHeight="1">
      <c r="A5" s="105"/>
      <c r="B5" s="13" t="s">
        <v>35</v>
      </c>
      <c r="C5" s="44" t="s">
        <v>5</v>
      </c>
      <c r="D5" s="75" t="s">
        <v>105</v>
      </c>
      <c r="E5" s="13" t="s">
        <v>36</v>
      </c>
      <c r="F5" s="14" t="s">
        <v>6</v>
      </c>
      <c r="G5" s="13" t="s">
        <v>35</v>
      </c>
      <c r="H5" s="13" t="s">
        <v>5</v>
      </c>
      <c r="I5" s="13" t="s">
        <v>36</v>
      </c>
      <c r="J5" s="14" t="s">
        <v>6</v>
      </c>
      <c r="K5" s="13" t="s">
        <v>7</v>
      </c>
      <c r="L5" s="15" t="s">
        <v>8</v>
      </c>
    </row>
    <row r="6" spans="1:13" ht="30" customHeight="1">
      <c r="A6" s="28" t="s">
        <v>37</v>
      </c>
      <c r="B6" s="29">
        <v>202127</v>
      </c>
      <c r="C6" s="45">
        <v>198728</v>
      </c>
      <c r="D6" s="76">
        <v>198728351</v>
      </c>
      <c r="E6" s="30">
        <f>(C6/B6)*100</f>
        <v>98.31838398630563</v>
      </c>
      <c r="F6" s="18">
        <f>ROUND(C6/$C$19*100,1)</f>
        <v>1</v>
      </c>
      <c r="G6" s="29">
        <v>214810</v>
      </c>
      <c r="H6" s="19">
        <v>210470</v>
      </c>
      <c r="I6" s="30">
        <f>(H6/G6)*100</f>
        <v>97.97960988780783</v>
      </c>
      <c r="J6" s="18">
        <f>H6/H19*100</f>
        <v>1.042494052726711</v>
      </c>
      <c r="K6" s="19">
        <f>C6-H6</f>
        <v>-11742</v>
      </c>
      <c r="L6" s="20">
        <f aca="true" t="shared" si="0" ref="L6:L17">(K6/H6)*100</f>
        <v>-5.5789423670831955</v>
      </c>
      <c r="M6" s="31"/>
    </row>
    <row r="7" spans="1:13" ht="30" customHeight="1">
      <c r="A7" s="28" t="s">
        <v>38</v>
      </c>
      <c r="B7" s="29">
        <v>3950049</v>
      </c>
      <c r="C7" s="45">
        <v>2700532</v>
      </c>
      <c r="D7" s="76">
        <v>2700531420</v>
      </c>
      <c r="E7" s="30">
        <f aca="true" t="shared" si="1" ref="E7:E19">(C7/B7)*100</f>
        <v>68.36705063658704</v>
      </c>
      <c r="F7" s="18">
        <f aca="true" t="shared" si="2" ref="F7:F18">ROUND(C7/$C$19*100,1)</f>
        <v>13.9</v>
      </c>
      <c r="G7" s="29">
        <v>4051183</v>
      </c>
      <c r="H7" s="19">
        <v>3948418</v>
      </c>
      <c r="I7" s="30">
        <f aca="true" t="shared" si="3" ref="I7:I19">(H7/G7)*100</f>
        <v>97.46333354973102</v>
      </c>
      <c r="J7" s="18">
        <f>H7/H19*100</f>
        <v>19.55719239169048</v>
      </c>
      <c r="K7" s="19">
        <f aca="true" t="shared" si="4" ref="K7:K18">C7-H7</f>
        <v>-1247886</v>
      </c>
      <c r="L7" s="20">
        <f t="shared" si="0"/>
        <v>-31.604708518702935</v>
      </c>
      <c r="M7" s="31"/>
    </row>
    <row r="8" spans="1:13" ht="30" customHeight="1">
      <c r="A8" s="28" t="s">
        <v>39</v>
      </c>
      <c r="B8" s="29">
        <v>4543463</v>
      </c>
      <c r="C8" s="45">
        <v>4426816</v>
      </c>
      <c r="D8" s="76">
        <v>4426815510</v>
      </c>
      <c r="E8" s="30">
        <f t="shared" si="1"/>
        <v>97.43264113738793</v>
      </c>
      <c r="F8" s="18">
        <f>ROUND(C8/$C$19*100,1)+0.1</f>
        <v>22.900000000000002</v>
      </c>
      <c r="G8" s="29">
        <v>4842659</v>
      </c>
      <c r="H8" s="19">
        <v>4712874</v>
      </c>
      <c r="I8" s="30">
        <f t="shared" si="3"/>
        <v>97.31996409410615</v>
      </c>
      <c r="J8" s="18">
        <f>H8/H19*100</f>
        <v>23.34367423504702</v>
      </c>
      <c r="K8" s="19">
        <f t="shared" si="4"/>
        <v>-286058</v>
      </c>
      <c r="L8" s="20">
        <f t="shared" si="0"/>
        <v>-6.069714573315561</v>
      </c>
      <c r="M8" s="31"/>
    </row>
    <row r="9" spans="1:13" ht="30" customHeight="1">
      <c r="A9" s="28" t="s">
        <v>40</v>
      </c>
      <c r="B9" s="29">
        <v>2655138</v>
      </c>
      <c r="C9" s="45">
        <v>2580051</v>
      </c>
      <c r="D9" s="76">
        <v>2580051413</v>
      </c>
      <c r="E9" s="30">
        <f t="shared" si="1"/>
        <v>97.1720113982776</v>
      </c>
      <c r="F9" s="18">
        <f>ROUND(C9/$C$19*100,1)</f>
        <v>13.3</v>
      </c>
      <c r="G9" s="29">
        <v>2823564</v>
      </c>
      <c r="H9" s="19">
        <v>2795248</v>
      </c>
      <c r="I9" s="30">
        <f t="shared" si="3"/>
        <v>98.99715395153076</v>
      </c>
      <c r="J9" s="32">
        <f>H9/H19*100+0.1</f>
        <v>13.945343354854533</v>
      </c>
      <c r="K9" s="19">
        <f t="shared" si="4"/>
        <v>-215197</v>
      </c>
      <c r="L9" s="20">
        <f t="shared" si="0"/>
        <v>-7.698672890562841</v>
      </c>
      <c r="M9" s="31"/>
    </row>
    <row r="10" spans="1:13" ht="30" customHeight="1">
      <c r="A10" s="28" t="s">
        <v>41</v>
      </c>
      <c r="B10" s="29">
        <v>772770</v>
      </c>
      <c r="C10" s="45">
        <v>737465</v>
      </c>
      <c r="D10" s="76">
        <v>737465177</v>
      </c>
      <c r="E10" s="30">
        <f t="shared" si="1"/>
        <v>95.43137026540886</v>
      </c>
      <c r="F10" s="18">
        <f>ROUND(C10/$C$19*100,1)</f>
        <v>3.8</v>
      </c>
      <c r="G10" s="29">
        <v>821543</v>
      </c>
      <c r="H10" s="19">
        <v>797077</v>
      </c>
      <c r="I10" s="30">
        <f t="shared" si="3"/>
        <v>97.02194529075166</v>
      </c>
      <c r="J10" s="32">
        <f>H10/H19*100+0.1</f>
        <v>4.04805925816149</v>
      </c>
      <c r="K10" s="19">
        <f t="shared" si="4"/>
        <v>-59612</v>
      </c>
      <c r="L10" s="20">
        <f t="shared" si="0"/>
        <v>-7.478825759619209</v>
      </c>
      <c r="M10" s="31"/>
    </row>
    <row r="11" spans="1:13" ht="30" customHeight="1">
      <c r="A11" s="33" t="s">
        <v>42</v>
      </c>
      <c r="B11" s="34">
        <v>164450</v>
      </c>
      <c r="C11" s="45">
        <v>152622</v>
      </c>
      <c r="D11" s="76">
        <v>152622092</v>
      </c>
      <c r="E11" s="30">
        <f t="shared" si="1"/>
        <v>92.80754028580117</v>
      </c>
      <c r="F11" s="18">
        <f t="shared" si="2"/>
        <v>0.8</v>
      </c>
      <c r="G11" s="34">
        <v>147676</v>
      </c>
      <c r="H11" s="19">
        <v>144275</v>
      </c>
      <c r="I11" s="30">
        <f t="shared" si="3"/>
        <v>97.696985292126</v>
      </c>
      <c r="J11" s="18">
        <v>0.7</v>
      </c>
      <c r="K11" s="19">
        <f t="shared" si="4"/>
        <v>8347</v>
      </c>
      <c r="L11" s="20">
        <f t="shared" si="0"/>
        <v>5.785479119736614</v>
      </c>
      <c r="M11" s="31"/>
    </row>
    <row r="12" spans="1:13" ht="30" customHeight="1">
      <c r="A12" s="27" t="s">
        <v>43</v>
      </c>
      <c r="B12" s="29">
        <v>1115156</v>
      </c>
      <c r="C12" s="45">
        <v>1012961</v>
      </c>
      <c r="D12" s="76">
        <v>1012960909</v>
      </c>
      <c r="E12" s="30">
        <f t="shared" si="1"/>
        <v>90.83581131249798</v>
      </c>
      <c r="F12" s="18">
        <f t="shared" si="2"/>
        <v>5.2</v>
      </c>
      <c r="G12" s="29">
        <v>1403409</v>
      </c>
      <c r="H12" s="19">
        <v>1100913</v>
      </c>
      <c r="I12" s="30">
        <f t="shared" si="3"/>
        <v>78.44562775356293</v>
      </c>
      <c r="J12" s="18">
        <f>H12/H19*100</f>
        <v>5.4530111420607295</v>
      </c>
      <c r="K12" s="19">
        <f t="shared" si="4"/>
        <v>-87952</v>
      </c>
      <c r="L12" s="20">
        <f t="shared" si="0"/>
        <v>-7.9890054890804265</v>
      </c>
      <c r="M12" s="31"/>
    </row>
    <row r="13" spans="1:13" ht="30" customHeight="1">
      <c r="A13" s="35" t="s">
        <v>44</v>
      </c>
      <c r="B13" s="36">
        <v>1033868</v>
      </c>
      <c r="C13" s="45">
        <v>1025986</v>
      </c>
      <c r="D13" s="76">
        <v>1025986250</v>
      </c>
      <c r="E13" s="30">
        <f t="shared" si="1"/>
        <v>99.2376202764763</v>
      </c>
      <c r="F13" s="18">
        <f t="shared" si="2"/>
        <v>5.3</v>
      </c>
      <c r="G13" s="36">
        <v>1016889</v>
      </c>
      <c r="H13" s="19">
        <v>995679</v>
      </c>
      <c r="I13" s="30">
        <f t="shared" si="3"/>
        <v>97.91422662650497</v>
      </c>
      <c r="J13" s="18">
        <f>H13/H19*100</f>
        <v>4.931769068869098</v>
      </c>
      <c r="K13" s="19">
        <f t="shared" si="4"/>
        <v>30307</v>
      </c>
      <c r="L13" s="20">
        <f t="shared" si="0"/>
        <v>3.043852486594575</v>
      </c>
      <c r="M13" s="31"/>
    </row>
    <row r="14" spans="1:13" ht="30" customHeight="1">
      <c r="A14" s="28" t="s">
        <v>45</v>
      </c>
      <c r="B14" s="29">
        <v>3357259</v>
      </c>
      <c r="C14" s="45">
        <v>2443431</v>
      </c>
      <c r="D14" s="76">
        <v>2443430948</v>
      </c>
      <c r="E14" s="30">
        <f t="shared" si="1"/>
        <v>72.7805331670866</v>
      </c>
      <c r="F14" s="18">
        <f t="shared" si="2"/>
        <v>12.6</v>
      </c>
      <c r="G14" s="29">
        <v>3177248</v>
      </c>
      <c r="H14" s="19">
        <v>3031156</v>
      </c>
      <c r="I14" s="30">
        <f t="shared" si="3"/>
        <v>95.40193274179416</v>
      </c>
      <c r="J14" s="18">
        <f>H14/H19*100</f>
        <v>15.013836189893508</v>
      </c>
      <c r="K14" s="19">
        <f t="shared" si="4"/>
        <v>-587725</v>
      </c>
      <c r="L14" s="20">
        <f t="shared" si="0"/>
        <v>-19.389467252757694</v>
      </c>
      <c r="M14" s="31"/>
    </row>
    <row r="15" spans="1:13" ht="30" customHeight="1">
      <c r="A15" s="28" t="s">
        <v>46</v>
      </c>
      <c r="B15" s="29">
        <v>4</v>
      </c>
      <c r="C15" s="45">
        <v>0</v>
      </c>
      <c r="D15" s="76">
        <v>0</v>
      </c>
      <c r="E15" s="30">
        <f t="shared" si="1"/>
        <v>0</v>
      </c>
      <c r="F15" s="18">
        <f t="shared" si="2"/>
        <v>0</v>
      </c>
      <c r="G15" s="29">
        <v>2654</v>
      </c>
      <c r="H15" s="19">
        <v>2445</v>
      </c>
      <c r="I15" s="30">
        <f t="shared" si="3"/>
        <v>92.12509419743783</v>
      </c>
      <c r="J15" s="18">
        <f>H15/H19*100</f>
        <v>0.012110504864906203</v>
      </c>
      <c r="K15" s="19">
        <f t="shared" si="4"/>
        <v>-2445</v>
      </c>
      <c r="L15" s="20">
        <f t="shared" si="0"/>
        <v>-100</v>
      </c>
      <c r="M15" s="31"/>
    </row>
    <row r="16" spans="1:13" ht="30" customHeight="1">
      <c r="A16" s="28" t="s">
        <v>47</v>
      </c>
      <c r="B16" s="29">
        <v>4103196</v>
      </c>
      <c r="C16" s="45">
        <v>4103141</v>
      </c>
      <c r="D16" s="76">
        <v>4103140662</v>
      </c>
      <c r="E16" s="30">
        <f t="shared" si="1"/>
        <v>99.99865958145796</v>
      </c>
      <c r="F16" s="18">
        <f t="shared" si="2"/>
        <v>21.2</v>
      </c>
      <c r="G16" s="29">
        <v>2450183</v>
      </c>
      <c r="H16" s="19">
        <v>2450127</v>
      </c>
      <c r="I16" s="30">
        <f t="shared" si="3"/>
        <v>99.9977144564304</v>
      </c>
      <c r="J16" s="18">
        <f>H16/H19*100</f>
        <v>12.135899776334577</v>
      </c>
      <c r="K16" s="19">
        <f t="shared" si="4"/>
        <v>1653014</v>
      </c>
      <c r="L16" s="20">
        <f t="shared" si="0"/>
        <v>67.46646194258503</v>
      </c>
      <c r="M16" s="31"/>
    </row>
    <row r="17" spans="1:13" ht="30" customHeight="1">
      <c r="A17" s="28" t="s">
        <v>48</v>
      </c>
      <c r="B17" s="29">
        <v>2709</v>
      </c>
      <c r="C17" s="45">
        <v>2708</v>
      </c>
      <c r="D17" s="76">
        <v>2708000</v>
      </c>
      <c r="E17" s="30">
        <f t="shared" si="1"/>
        <v>99.96308600959763</v>
      </c>
      <c r="F17" s="18">
        <f t="shared" si="2"/>
        <v>0</v>
      </c>
      <c r="G17" s="29">
        <v>403</v>
      </c>
      <c r="H17" s="19">
        <v>402</v>
      </c>
      <c r="I17" s="30">
        <f t="shared" si="3"/>
        <v>99.75186104218362</v>
      </c>
      <c r="J17" s="18">
        <f>H17/H19*100</f>
        <v>0.001991175033002983</v>
      </c>
      <c r="K17" s="19">
        <f t="shared" si="4"/>
        <v>2306</v>
      </c>
      <c r="L17" s="20">
        <f t="shared" si="0"/>
        <v>573.6318407960199</v>
      </c>
      <c r="M17" s="31"/>
    </row>
    <row r="18" spans="1:13" ht="30" customHeight="1">
      <c r="A18" s="28" t="s">
        <v>49</v>
      </c>
      <c r="B18" s="29">
        <v>35777</v>
      </c>
      <c r="C18" s="45">
        <v>0</v>
      </c>
      <c r="D18" s="76">
        <v>0</v>
      </c>
      <c r="E18" s="30">
        <f t="shared" si="1"/>
        <v>0</v>
      </c>
      <c r="F18" s="18">
        <f t="shared" si="2"/>
        <v>0</v>
      </c>
      <c r="G18" s="29">
        <v>6033</v>
      </c>
      <c r="H18" s="19">
        <v>0</v>
      </c>
      <c r="I18" s="30">
        <f t="shared" si="3"/>
        <v>0</v>
      </c>
      <c r="J18" s="18">
        <v>0</v>
      </c>
      <c r="K18" s="19">
        <f t="shared" si="4"/>
        <v>0</v>
      </c>
      <c r="L18" s="20">
        <v>0</v>
      </c>
      <c r="M18" s="31"/>
    </row>
    <row r="19" spans="1:19" ht="27.75" customHeight="1">
      <c r="A19" s="28" t="s">
        <v>50</v>
      </c>
      <c r="B19" s="29">
        <f>SUM(B6:B18)</f>
        <v>21935966</v>
      </c>
      <c r="C19" s="45">
        <f>SUM(C6:C18)</f>
        <v>19384441</v>
      </c>
      <c r="D19" s="76">
        <f>SUM(D6:D18)</f>
        <v>19384440732</v>
      </c>
      <c r="E19" s="30">
        <f t="shared" si="1"/>
        <v>88.3683034519656</v>
      </c>
      <c r="F19" s="18">
        <f>SUM(F6:F18)</f>
        <v>100</v>
      </c>
      <c r="G19" s="29">
        <v>20958254</v>
      </c>
      <c r="H19" s="19">
        <v>20189084</v>
      </c>
      <c r="I19" s="30">
        <f t="shared" si="3"/>
        <v>96.32999008409764</v>
      </c>
      <c r="J19" s="18">
        <v>100</v>
      </c>
      <c r="K19" s="19">
        <f>C19-H19</f>
        <v>-804643</v>
      </c>
      <c r="L19" s="20">
        <f>(K19/H19)*100</f>
        <v>-3.9855349554244266</v>
      </c>
      <c r="M19" s="37"/>
      <c r="N19" s="24"/>
      <c r="O19" s="24"/>
      <c r="P19" s="24"/>
      <c r="Q19" s="24"/>
      <c r="R19" s="24"/>
      <c r="S19" s="24"/>
    </row>
    <row r="20" spans="1:19" ht="53.25" customHeight="1">
      <c r="A20" s="102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38"/>
      <c r="N20" s="38"/>
      <c r="O20" s="38"/>
      <c r="P20" s="38"/>
      <c r="Q20" s="38"/>
      <c r="R20" s="38"/>
      <c r="S20" s="38"/>
    </row>
    <row r="21" spans="2:3" ht="27.75" customHeight="1">
      <c r="B21" s="2">
        <f>SUM(B6:B18)</f>
        <v>21935966</v>
      </c>
      <c r="C21" s="43">
        <f>SUM(C6:C18)</f>
        <v>19384441</v>
      </c>
    </row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spans="1:7" ht="27.75" customHeight="1">
      <c r="A28" s="1"/>
      <c r="G28" s="1"/>
    </row>
    <row r="29" ht="32.25" customHeight="1"/>
    <row r="30" spans="3:4" s="24" customFormat="1" ht="30" customHeight="1">
      <c r="C30" s="46"/>
      <c r="D30" s="46"/>
    </row>
    <row r="31" spans="3:4" s="24" customFormat="1" ht="30" customHeight="1">
      <c r="C31" s="46"/>
      <c r="D31" s="46"/>
    </row>
    <row r="32" spans="3:4" s="24" customFormat="1" ht="30" customHeight="1">
      <c r="C32" s="46"/>
      <c r="D32" s="46"/>
    </row>
    <row r="33" spans="3:4" s="24" customFormat="1" ht="30" customHeight="1">
      <c r="C33" s="46"/>
      <c r="D33" s="46"/>
    </row>
    <row r="34" spans="3:4" s="24" customFormat="1" ht="30" customHeight="1">
      <c r="C34" s="46"/>
      <c r="D34" s="46"/>
    </row>
    <row r="35" spans="3:4" s="24" customFormat="1" ht="30" customHeight="1">
      <c r="C35" s="46"/>
      <c r="D35" s="46"/>
    </row>
    <row r="36" spans="3:4" s="24" customFormat="1" ht="30" customHeight="1">
      <c r="C36" s="46"/>
      <c r="D36" s="46"/>
    </row>
    <row r="37" spans="3:4" s="24" customFormat="1" ht="30" customHeight="1">
      <c r="C37" s="46"/>
      <c r="D37" s="46"/>
    </row>
    <row r="38" spans="3:4" s="24" customFormat="1" ht="30" customHeight="1">
      <c r="C38" s="46"/>
      <c r="D38" s="46"/>
    </row>
    <row r="39" spans="3:4" s="24" customFormat="1" ht="30" customHeight="1">
      <c r="C39" s="46"/>
      <c r="D39" s="46"/>
    </row>
    <row r="40" spans="3:4" s="24" customFormat="1" ht="30" customHeight="1">
      <c r="C40" s="46"/>
      <c r="D40" s="46"/>
    </row>
    <row r="41" spans="3:4" s="24" customFormat="1" ht="30" customHeight="1">
      <c r="C41" s="46"/>
      <c r="D41" s="46"/>
    </row>
    <row r="42" spans="3:4" s="24" customFormat="1" ht="30" customHeight="1">
      <c r="C42" s="46"/>
      <c r="D42" s="46"/>
    </row>
    <row r="43" spans="3:4" s="24" customFormat="1" ht="30" customHeight="1">
      <c r="C43" s="46"/>
      <c r="D43" s="46"/>
    </row>
    <row r="44" spans="3:4" s="24" customFormat="1" ht="30" customHeight="1">
      <c r="C44" s="46"/>
      <c r="D44" s="46"/>
    </row>
    <row r="45" spans="3:4" s="24" customFormat="1" ht="30" customHeight="1">
      <c r="C45" s="46"/>
      <c r="D45" s="46"/>
    </row>
    <row r="46" spans="3:4" s="24" customFormat="1" ht="30" customHeight="1">
      <c r="C46" s="46"/>
      <c r="D46" s="46"/>
    </row>
    <row r="47" spans="3:4" s="24" customFormat="1" ht="30" customHeight="1">
      <c r="C47" s="46"/>
      <c r="D47" s="46"/>
    </row>
    <row r="48" spans="3:4" s="24" customFormat="1" ht="30" customHeight="1">
      <c r="C48" s="46"/>
      <c r="D48" s="46"/>
    </row>
    <row r="49" spans="3:4" s="24" customFormat="1" ht="30" customHeight="1">
      <c r="C49" s="46"/>
      <c r="D49" s="46"/>
    </row>
    <row r="50" spans="3:4" s="24" customFormat="1" ht="30" customHeight="1">
      <c r="C50" s="46"/>
      <c r="D50" s="46"/>
    </row>
    <row r="51" spans="3:4" s="24" customFormat="1" ht="30" customHeight="1">
      <c r="C51" s="46"/>
      <c r="D51" s="46"/>
    </row>
    <row r="52" spans="3:4" s="24" customFormat="1" ht="30" customHeight="1">
      <c r="C52" s="46"/>
      <c r="D52" s="46"/>
    </row>
  </sheetData>
  <sheetProtection/>
  <mergeCells count="7">
    <mergeCell ref="A20:L20"/>
    <mergeCell ref="A1:K1"/>
    <mergeCell ref="K3:L3"/>
    <mergeCell ref="A4:A5"/>
    <mergeCell ref="B4:F4"/>
    <mergeCell ref="G4:J4"/>
    <mergeCell ref="K4:L4"/>
  </mergeCells>
  <printOptions horizontalCentered="1"/>
  <pageMargins left="0.36" right="0.27" top="0.7480314960629921" bottom="0.6299212598425197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24" sqref="D24"/>
    </sheetView>
  </sheetViews>
  <sheetFormatPr defaultColWidth="8.796875" defaultRowHeight="14.25"/>
  <cols>
    <col min="1" max="1" width="1.8984375" style="0" customWidth="1"/>
    <col min="2" max="2" width="18" style="0" customWidth="1"/>
    <col min="3" max="3" width="18.8984375" style="0" customWidth="1"/>
    <col min="4" max="4" width="19.3984375" style="0" customWidth="1"/>
    <col min="5" max="5" width="1.390625" style="0" customWidth="1"/>
    <col min="6" max="6" width="3.19921875" style="0" customWidth="1"/>
    <col min="7" max="7" width="18" style="0" customWidth="1"/>
    <col min="8" max="8" width="17.59765625" style="0" customWidth="1"/>
    <col min="9" max="9" width="18.3984375" style="0" bestFit="1" customWidth="1"/>
    <col min="10" max="10" width="10.69921875" style="0" customWidth="1"/>
    <col min="11" max="11" width="6.5" style="0" customWidth="1"/>
  </cols>
  <sheetData>
    <row r="1" spans="1:10" ht="16.5" customHeight="1">
      <c r="A1" s="70"/>
      <c r="B1" s="71" t="s">
        <v>51</v>
      </c>
      <c r="C1" s="71"/>
      <c r="D1" s="71"/>
      <c r="E1" s="70"/>
      <c r="F1" s="70"/>
      <c r="G1" s="63" t="s">
        <v>52</v>
      </c>
      <c r="H1" s="71"/>
      <c r="I1" s="71"/>
      <c r="J1" s="71"/>
    </row>
    <row r="2" ht="16.5" customHeight="1">
      <c r="G2" s="40" t="s">
        <v>70</v>
      </c>
    </row>
    <row r="3" spans="2:7" ht="16.5" customHeight="1">
      <c r="B3" s="54" t="s">
        <v>99</v>
      </c>
      <c r="C3" s="54"/>
      <c r="D3" s="54"/>
      <c r="G3" s="40" t="s">
        <v>71</v>
      </c>
    </row>
    <row r="4" spans="2:10" ht="16.5" customHeight="1">
      <c r="B4" s="113" t="s">
        <v>79</v>
      </c>
      <c r="C4" s="113"/>
      <c r="D4" s="66">
        <v>712391</v>
      </c>
      <c r="G4" s="55" t="s">
        <v>53</v>
      </c>
      <c r="H4" s="40"/>
      <c r="I4" s="40"/>
      <c r="J4" s="48" t="s">
        <v>54</v>
      </c>
    </row>
    <row r="5" spans="2:10" ht="16.5" customHeight="1">
      <c r="B5" s="56"/>
      <c r="C5" s="56" t="s">
        <v>78</v>
      </c>
      <c r="D5" s="66">
        <v>677217</v>
      </c>
      <c r="G5" s="49"/>
      <c r="H5" s="57" t="s">
        <v>55</v>
      </c>
      <c r="I5" s="57" t="s">
        <v>56</v>
      </c>
      <c r="J5" s="57" t="s">
        <v>57</v>
      </c>
    </row>
    <row r="6" spans="2:10" ht="16.5" customHeight="1">
      <c r="B6" s="113" t="s">
        <v>80</v>
      </c>
      <c r="C6" s="113"/>
      <c r="D6" s="66">
        <v>16500</v>
      </c>
      <c r="G6" s="50" t="s">
        <v>58</v>
      </c>
      <c r="H6" s="49" t="s">
        <v>59</v>
      </c>
      <c r="I6" s="58">
        <v>12.87</v>
      </c>
      <c r="J6" s="59">
        <v>20</v>
      </c>
    </row>
    <row r="7" spans="2:10" ht="16.5" customHeight="1">
      <c r="B7" s="56"/>
      <c r="C7" s="56" t="s">
        <v>78</v>
      </c>
      <c r="D7" s="66">
        <v>15746</v>
      </c>
      <c r="G7" s="50" t="s">
        <v>60</v>
      </c>
      <c r="H7" s="49" t="s">
        <v>59</v>
      </c>
      <c r="I7" s="58">
        <v>17.87</v>
      </c>
      <c r="J7" s="59">
        <v>40</v>
      </c>
    </row>
    <row r="8" spans="2:10" ht="16.5" customHeight="1">
      <c r="B8" s="113" t="s">
        <v>81</v>
      </c>
      <c r="C8" s="113"/>
      <c r="D8" s="66">
        <v>76833</v>
      </c>
      <c r="G8" s="50" t="s">
        <v>61</v>
      </c>
      <c r="H8" s="58">
        <v>14.2</v>
      </c>
      <c r="I8" s="60">
        <v>25</v>
      </c>
      <c r="J8" s="61">
        <v>35</v>
      </c>
    </row>
    <row r="9" spans="2:10" ht="16.5" customHeight="1">
      <c r="B9" s="56"/>
      <c r="C9" s="56" t="s">
        <v>78</v>
      </c>
      <c r="D9" s="66">
        <v>73016</v>
      </c>
      <c r="G9" s="50" t="s">
        <v>62</v>
      </c>
      <c r="H9" s="58">
        <v>68.5</v>
      </c>
      <c r="I9" s="60">
        <v>350</v>
      </c>
      <c r="J9" s="58"/>
    </row>
    <row r="10" spans="2:7" ht="16.5" customHeight="1">
      <c r="B10" s="113" t="s">
        <v>82</v>
      </c>
      <c r="C10" s="113"/>
      <c r="D10" s="66">
        <v>35863</v>
      </c>
      <c r="G10" s="52" t="s">
        <v>72</v>
      </c>
    </row>
    <row r="11" spans="2:7" ht="16.5" customHeight="1">
      <c r="B11" s="56"/>
      <c r="C11" s="56" t="s">
        <v>78</v>
      </c>
      <c r="D11" s="66">
        <v>35579</v>
      </c>
      <c r="G11" s="52" t="s">
        <v>73</v>
      </c>
    </row>
    <row r="12" spans="2:9" ht="16.5" customHeight="1">
      <c r="B12" s="113" t="s">
        <v>83</v>
      </c>
      <c r="C12" s="113"/>
      <c r="D12" s="66">
        <v>324503</v>
      </c>
      <c r="G12" s="55" t="s">
        <v>67</v>
      </c>
      <c r="H12" s="53"/>
      <c r="I12" s="48" t="s">
        <v>54</v>
      </c>
    </row>
    <row r="13" spans="2:9" ht="16.5" customHeight="1">
      <c r="B13" s="56"/>
      <c r="C13" s="56" t="s">
        <v>78</v>
      </c>
      <c r="D13" s="66">
        <v>309071</v>
      </c>
      <c r="G13" s="50"/>
      <c r="H13" s="49" t="s">
        <v>55</v>
      </c>
      <c r="I13" s="57" t="s">
        <v>63</v>
      </c>
    </row>
    <row r="14" spans="2:9" ht="16.5" customHeight="1">
      <c r="B14" s="113" t="s">
        <v>84</v>
      </c>
      <c r="C14" s="113"/>
      <c r="D14" s="66">
        <v>115888</v>
      </c>
      <c r="G14" s="50" t="s">
        <v>64</v>
      </c>
      <c r="H14" s="49" t="s">
        <v>59</v>
      </c>
      <c r="I14" s="110">
        <v>20</v>
      </c>
    </row>
    <row r="15" spans="3:10" ht="16.5" customHeight="1">
      <c r="C15" t="s">
        <v>78</v>
      </c>
      <c r="D15" s="66">
        <v>115535</v>
      </c>
      <c r="G15" s="50" t="s">
        <v>65</v>
      </c>
      <c r="H15" s="49" t="s">
        <v>59</v>
      </c>
      <c r="I15" s="111"/>
      <c r="J15" s="51"/>
    </row>
    <row r="16" spans="2:10" ht="16.5" customHeight="1">
      <c r="B16" s="54" t="s">
        <v>100</v>
      </c>
      <c r="C16" s="54"/>
      <c r="D16" s="68"/>
      <c r="G16" s="50" t="s">
        <v>66</v>
      </c>
      <c r="H16" s="49" t="s">
        <v>59</v>
      </c>
      <c r="I16" s="112"/>
      <c r="J16" s="51"/>
    </row>
    <row r="17" spans="2:10" ht="16.5" customHeight="1">
      <c r="B17" t="s">
        <v>94</v>
      </c>
      <c r="D17" s="66">
        <v>34620</v>
      </c>
      <c r="G17" s="52" t="s">
        <v>74</v>
      </c>
      <c r="J17" s="51"/>
    </row>
    <row r="18" spans="3:10" ht="16.5" customHeight="1">
      <c r="C18" t="s">
        <v>95</v>
      </c>
      <c r="D18" s="72">
        <v>33964</v>
      </c>
      <c r="G18" s="52" t="s">
        <v>75</v>
      </c>
      <c r="J18" s="51"/>
    </row>
    <row r="19" spans="2:10" ht="16.5" customHeight="1">
      <c r="B19" t="s">
        <v>93</v>
      </c>
      <c r="D19" s="67" t="s">
        <v>108</v>
      </c>
      <c r="G19" s="52"/>
      <c r="J19" s="51"/>
    </row>
    <row r="20" spans="3:10" ht="16.5" customHeight="1">
      <c r="C20" t="s">
        <v>92</v>
      </c>
      <c r="D20" s="72">
        <v>11012</v>
      </c>
      <c r="G20" s="47" t="s">
        <v>68</v>
      </c>
      <c r="H20" s="47"/>
      <c r="I20" s="69"/>
      <c r="J20" s="69"/>
    </row>
    <row r="21" spans="2:10" ht="16.5" customHeight="1">
      <c r="B21" t="s">
        <v>96</v>
      </c>
      <c r="D21" s="66">
        <v>11721</v>
      </c>
      <c r="G21" t="s">
        <v>69</v>
      </c>
      <c r="J21" s="51"/>
    </row>
    <row r="22" spans="3:9" ht="16.5" customHeight="1">
      <c r="C22" t="s">
        <v>95</v>
      </c>
      <c r="D22" s="72">
        <v>13627</v>
      </c>
      <c r="G22" s="41" t="s">
        <v>76</v>
      </c>
      <c r="H22" s="41" t="s">
        <v>98</v>
      </c>
      <c r="I22" s="41" t="s">
        <v>77</v>
      </c>
    </row>
    <row r="23" spans="2:10" ht="16.5" customHeight="1">
      <c r="B23" t="s">
        <v>93</v>
      </c>
      <c r="D23" s="67" t="s">
        <v>109</v>
      </c>
      <c r="G23" s="62">
        <v>77844</v>
      </c>
      <c r="H23" s="62">
        <v>371465</v>
      </c>
      <c r="I23" s="77" t="s">
        <v>107</v>
      </c>
      <c r="J23" s="51"/>
    </row>
    <row r="24" spans="3:4" ht="16.5" customHeight="1">
      <c r="C24" t="s">
        <v>92</v>
      </c>
      <c r="D24" s="78" t="s">
        <v>110</v>
      </c>
    </row>
    <row r="25" spans="7:10" ht="16.5" customHeight="1">
      <c r="G25" s="63" t="s">
        <v>85</v>
      </c>
      <c r="H25" s="47"/>
      <c r="I25" s="47"/>
      <c r="J25" s="47"/>
    </row>
    <row r="26" ht="16.5" customHeight="1">
      <c r="G26" t="s">
        <v>86</v>
      </c>
    </row>
    <row r="27" spans="7:9" ht="16.5" customHeight="1">
      <c r="G27" s="41" t="s">
        <v>97</v>
      </c>
      <c r="H27" s="41" t="s">
        <v>87</v>
      </c>
      <c r="I27" s="41" t="s">
        <v>77</v>
      </c>
    </row>
    <row r="28" spans="2:9" ht="16.5" customHeight="1">
      <c r="B28" t="s">
        <v>111</v>
      </c>
      <c r="G28" s="62">
        <v>116298</v>
      </c>
      <c r="H28" s="62">
        <v>103328</v>
      </c>
      <c r="I28" s="77" t="s">
        <v>106</v>
      </c>
    </row>
    <row r="29" ht="16.5" customHeight="1"/>
    <row r="30" ht="16.5" customHeight="1"/>
    <row r="31" ht="16.5" customHeight="1"/>
    <row r="32" ht="16.5" customHeight="1">
      <c r="D32" s="66"/>
    </row>
    <row r="33" ht="16.5" customHeight="1">
      <c r="D33" s="66"/>
    </row>
  </sheetData>
  <sheetProtection/>
  <mergeCells count="7">
    <mergeCell ref="I14:I16"/>
    <mergeCell ref="B4:C4"/>
    <mergeCell ref="B6:C6"/>
    <mergeCell ref="B8:C8"/>
    <mergeCell ref="B10:C10"/>
    <mergeCell ref="B12:C12"/>
    <mergeCell ref="B14:C14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sammu</dc:creator>
  <cp:keywords/>
  <dc:description/>
  <cp:lastModifiedBy>sammu</cp:lastModifiedBy>
  <cp:lastPrinted>2010-02-01T02:41:49Z</cp:lastPrinted>
  <dcterms:created xsi:type="dcterms:W3CDTF">2009-11-25T09:13:09Z</dcterms:created>
  <dcterms:modified xsi:type="dcterms:W3CDTF">2010-02-02T01:11:20Z</dcterms:modified>
  <cp:category/>
  <cp:version/>
  <cp:contentType/>
  <cp:contentStatus/>
</cp:coreProperties>
</file>